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 tabRatio="644"/>
  </bookViews>
  <sheets>
    <sheet name="長青協勤" sheetId="8" r:id="rId1"/>
    <sheet name="林長發" sheetId="9" r:id="rId2"/>
    <sheet name="長青" sheetId="10" r:id="rId3"/>
    <sheet name="余秋火" sheetId="11" r:id="rId4"/>
    <sheet name="普龍共" sheetId="12" r:id="rId5"/>
    <sheet name="豐慢" sheetId="13" r:id="rId6"/>
    <sheet name="漢翔" sheetId="14" r:id="rId7"/>
    <sheet name="假期" sheetId="15" r:id="rId8"/>
    <sheet name="蔡全木" sheetId="16" r:id="rId9"/>
  </sheets>
  <definedNames>
    <definedName name="_xlnm.Print_Area" localSheetId="0">長青協勤!$A$1:$AB$312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0"/>
  <c r="G6" l="1"/>
  <c r="G7" l="1"/>
  <c r="G8" l="1"/>
  <c r="G9" l="1"/>
  <c r="G10" l="1"/>
  <c r="G11" l="1"/>
  <c r="G12" l="1"/>
  <c r="G13" l="1"/>
  <c r="G14" l="1"/>
  <c r="G15" l="1"/>
  <c r="G16" l="1"/>
  <c r="G17" l="1"/>
  <c r="G308" i="8" l="1"/>
  <c r="E308"/>
  <c r="M240"/>
  <c r="N240" s="1"/>
  <c r="V239" l="1"/>
  <c r="U239"/>
  <c r="S239"/>
  <c r="R239"/>
  <c r="F6"/>
  <c r="F8" l="1"/>
  <c r="J8" s="1"/>
  <c r="F9" l="1"/>
  <c r="F10" s="1"/>
  <c r="M10" s="1"/>
  <c r="M8"/>
  <c r="M9" l="1"/>
  <c r="J9"/>
  <c r="J10"/>
  <c r="F11"/>
  <c r="M11" l="1"/>
  <c r="J11"/>
  <c r="F12"/>
  <c r="F13" l="1"/>
  <c r="M12"/>
  <c r="J12"/>
  <c r="M13" l="1"/>
  <c r="J13"/>
  <c r="F14"/>
  <c r="J14" l="1"/>
  <c r="M14"/>
  <c r="F15"/>
  <c r="M15" l="1"/>
  <c r="J15"/>
  <c r="F16"/>
  <c r="J16" l="1"/>
  <c r="F17"/>
  <c r="M16"/>
  <c r="J17" l="1"/>
  <c r="M17"/>
  <c r="F18"/>
  <c r="F19" l="1"/>
  <c r="J18"/>
  <c r="M18"/>
  <c r="F20" l="1"/>
  <c r="M19"/>
  <c r="J19"/>
  <c r="F21" l="1"/>
  <c r="J20"/>
  <c r="M20"/>
  <c r="M21" l="1"/>
  <c r="J21"/>
  <c r="F22"/>
  <c r="M22" l="1"/>
  <c r="F23"/>
  <c r="J22"/>
  <c r="F24" l="1"/>
  <c r="J23"/>
  <c r="M23"/>
  <c r="M24" l="1"/>
  <c r="J24"/>
  <c r="F25"/>
  <c r="J25" l="1"/>
  <c r="F26"/>
  <c r="M25"/>
  <c r="J26" l="1"/>
  <c r="F27"/>
  <c r="M26"/>
  <c r="M27" l="1"/>
  <c r="F28"/>
  <c r="J27"/>
  <c r="F29" l="1"/>
  <c r="M28"/>
  <c r="J28"/>
  <c r="J29" l="1"/>
  <c r="F30"/>
  <c r="M29"/>
  <c r="J30" l="1"/>
  <c r="F31"/>
  <c r="M30"/>
  <c r="F32" l="1"/>
  <c r="J31"/>
  <c r="M31"/>
  <c r="M32" l="1"/>
  <c r="J32"/>
  <c r="F33"/>
  <c r="F34" l="1"/>
  <c r="M33"/>
  <c r="J33"/>
  <c r="F35" l="1"/>
  <c r="M34"/>
  <c r="J34"/>
  <c r="J35" l="1"/>
  <c r="F36"/>
  <c r="M35"/>
  <c r="F37" l="1"/>
  <c r="J36"/>
  <c r="M36"/>
  <c r="F38" l="1"/>
  <c r="J37"/>
  <c r="M37"/>
  <c r="F39" l="1"/>
  <c r="J38"/>
  <c r="M38"/>
  <c r="J39" l="1"/>
  <c r="M39"/>
  <c r="F40"/>
  <c r="J40" l="1"/>
  <c r="M40"/>
  <c r="F41"/>
  <c r="F42" l="1"/>
  <c r="M41"/>
  <c r="J41"/>
  <c r="F43" l="1"/>
  <c r="J42"/>
  <c r="M42"/>
  <c r="F44" l="1"/>
  <c r="M43"/>
  <c r="J43"/>
  <c r="F45" l="1"/>
  <c r="M44"/>
  <c r="J44"/>
  <c r="M45" l="1"/>
  <c r="F46"/>
  <c r="J45"/>
  <c r="J46" l="1"/>
  <c r="M46"/>
  <c r="F47"/>
  <c r="F48" l="1"/>
  <c r="J47"/>
  <c r="M47"/>
  <c r="M48" l="1"/>
  <c r="J48"/>
  <c r="F49"/>
  <c r="F50" l="1"/>
  <c r="J49"/>
  <c r="M49"/>
  <c r="M50" l="1"/>
  <c r="J50"/>
  <c r="F51"/>
  <c r="J51" l="1"/>
  <c r="F52"/>
  <c r="M51"/>
  <c r="N51" s="1"/>
  <c r="J52" l="1"/>
  <c r="M52"/>
  <c r="N52" s="1"/>
  <c r="F53"/>
  <c r="M53" l="1"/>
  <c r="N53" s="1"/>
  <c r="J53"/>
  <c r="F54"/>
  <c r="M54" l="1"/>
  <c r="N54" s="1"/>
  <c r="J54"/>
  <c r="F55"/>
  <c r="J55" l="1"/>
  <c r="F56"/>
  <c r="M55"/>
  <c r="N55" s="1"/>
  <c r="J56" l="1"/>
  <c r="M56"/>
  <c r="N56" s="1"/>
  <c r="F57"/>
  <c r="M57" l="1"/>
  <c r="N57" s="1"/>
  <c r="F58"/>
  <c r="J57"/>
  <c r="J58" l="1"/>
  <c r="F59"/>
  <c r="M58"/>
  <c r="N58" s="1"/>
  <c r="J59" l="1"/>
  <c r="F60"/>
  <c r="M59"/>
  <c r="N59" s="1"/>
  <c r="M60" l="1"/>
  <c r="N60" s="1"/>
  <c r="F61"/>
  <c r="J60"/>
  <c r="F62" l="1"/>
  <c r="J61"/>
  <c r="M61"/>
  <c r="N61" s="1"/>
  <c r="J62" l="1"/>
  <c r="M62"/>
  <c r="N62" s="1"/>
  <c r="F63"/>
  <c r="M63" l="1"/>
  <c r="N63" s="1"/>
  <c r="J63"/>
  <c r="F64"/>
  <c r="J64" l="1"/>
  <c r="F65"/>
  <c r="M64"/>
  <c r="N64" s="1"/>
  <c r="J65" l="1"/>
  <c r="F66"/>
  <c r="M65"/>
  <c r="N65" s="1"/>
  <c r="F67" l="1"/>
  <c r="M66"/>
  <c r="N66" s="1"/>
  <c r="J66"/>
  <c r="M67" l="1"/>
  <c r="N67" s="1"/>
  <c r="J67"/>
  <c r="F68"/>
  <c r="J68" l="1"/>
  <c r="M68"/>
  <c r="N68" s="1"/>
  <c r="F69"/>
  <c r="F70" l="1"/>
  <c r="J69"/>
  <c r="M69"/>
  <c r="N69" s="1"/>
  <c r="M70" l="1"/>
  <c r="N70" s="1"/>
  <c r="F71"/>
  <c r="J70"/>
  <c r="M71" l="1"/>
  <c r="N71" s="1"/>
  <c r="J71"/>
  <c r="F72"/>
  <c r="J72" l="1"/>
  <c r="M72"/>
  <c r="N72" s="1"/>
  <c r="F73"/>
  <c r="J73" l="1"/>
  <c r="M73"/>
  <c r="N73" s="1"/>
  <c r="F74"/>
  <c r="F75" l="1"/>
  <c r="J74"/>
  <c r="M74"/>
  <c r="N74" s="1"/>
  <c r="M75" l="1"/>
  <c r="N75" s="1"/>
  <c r="F76"/>
  <c r="J75"/>
  <c r="M76" l="1"/>
  <c r="N76" s="1"/>
  <c r="J76"/>
  <c r="F77"/>
  <c r="M77" l="1"/>
  <c r="N77" s="1"/>
  <c r="F78"/>
  <c r="J77"/>
  <c r="J78" l="1"/>
  <c r="M78"/>
  <c r="N78" s="1"/>
  <c r="F79"/>
  <c r="J79" l="1"/>
  <c r="F80"/>
  <c r="M79"/>
  <c r="N79" s="1"/>
  <c r="J80" l="1"/>
  <c r="F81"/>
  <c r="M80"/>
  <c r="N80" s="1"/>
  <c r="F82" l="1"/>
  <c r="M81"/>
  <c r="N81" s="1"/>
  <c r="J81"/>
  <c r="J82" l="1"/>
  <c r="F83"/>
  <c r="M82"/>
  <c r="N82" s="1"/>
  <c r="J83" l="1"/>
  <c r="M83"/>
  <c r="N83" s="1"/>
  <c r="F84"/>
  <c r="F85" l="1"/>
  <c r="M84"/>
  <c r="N84" s="1"/>
  <c r="J84"/>
  <c r="M85" l="1"/>
  <c r="N85" s="1"/>
  <c r="J85"/>
  <c r="F86"/>
  <c r="J86" l="1"/>
  <c r="M86"/>
  <c r="N86" s="1"/>
  <c r="F87"/>
  <c r="J87" l="1"/>
  <c r="F88"/>
  <c r="M87"/>
  <c r="N87" s="1"/>
  <c r="F89" l="1"/>
  <c r="M88"/>
  <c r="N88" s="1"/>
  <c r="J88"/>
  <c r="F90" l="1"/>
  <c r="M89"/>
  <c r="N89" s="1"/>
  <c r="J89"/>
  <c r="F91" l="1"/>
  <c r="M90"/>
  <c r="N90" s="1"/>
  <c r="J90"/>
  <c r="J91" l="1"/>
  <c r="M91"/>
  <c r="N91" s="1"/>
  <c r="F92"/>
  <c r="M92" l="1"/>
  <c r="N92" s="1"/>
  <c r="F93"/>
  <c r="J92"/>
  <c r="M93" l="1"/>
  <c r="N93" s="1"/>
  <c r="F94"/>
  <c r="J93"/>
  <c r="M94" l="1"/>
  <c r="N94" s="1"/>
  <c r="F95"/>
  <c r="J94"/>
  <c r="M95" l="1"/>
  <c r="N95" s="1"/>
  <c r="J95"/>
  <c r="F96"/>
  <c r="M96" l="1"/>
  <c r="N96" s="1"/>
  <c r="F97"/>
  <c r="J96"/>
  <c r="M97" l="1"/>
  <c r="N97" s="1"/>
  <c r="F98"/>
  <c r="J97"/>
  <c r="M98" l="1"/>
  <c r="N98" s="1"/>
  <c r="F99"/>
  <c r="J98"/>
  <c r="M99" l="1"/>
  <c r="N99" s="1"/>
  <c r="F100"/>
  <c r="J99"/>
  <c r="J100" l="1"/>
  <c r="M100"/>
  <c r="N100" s="1"/>
  <c r="F101"/>
  <c r="M101" l="1"/>
  <c r="N101" s="1"/>
  <c r="F102"/>
  <c r="J101"/>
  <c r="M102" l="1"/>
  <c r="N102" s="1"/>
  <c r="J102"/>
  <c r="F103"/>
  <c r="F104" l="1"/>
  <c r="M103"/>
  <c r="N103" s="1"/>
  <c r="J103"/>
  <c r="M104" l="1"/>
  <c r="N104" s="1"/>
  <c r="F105"/>
  <c r="J104"/>
  <c r="M105" l="1"/>
  <c r="N105" s="1"/>
  <c r="F106"/>
  <c r="J105"/>
  <c r="M106" l="1"/>
  <c r="N106" s="1"/>
  <c r="F107"/>
  <c r="J106"/>
  <c r="M107" l="1"/>
  <c r="N107" s="1"/>
  <c r="F108"/>
  <c r="J107"/>
  <c r="M108" l="1"/>
  <c r="N108" s="1"/>
  <c r="J108"/>
  <c r="K108" s="1"/>
  <c r="F109"/>
  <c r="F110" l="1"/>
  <c r="M109"/>
  <c r="N109" s="1"/>
  <c r="J109"/>
  <c r="K109" s="1"/>
  <c r="M110" l="1"/>
  <c r="N110" s="1"/>
  <c r="J110"/>
  <c r="K110" s="1"/>
  <c r="F111"/>
  <c r="J111" l="1"/>
  <c r="K111" s="1"/>
  <c r="F112"/>
  <c r="M111"/>
  <c r="N111" s="1"/>
  <c r="F113" l="1"/>
  <c r="M112"/>
  <c r="N112" s="1"/>
  <c r="J112"/>
  <c r="K112" s="1"/>
  <c r="M113" l="1"/>
  <c r="N113" s="1"/>
  <c r="F114"/>
  <c r="J113"/>
  <c r="K113" s="1"/>
  <c r="J114" l="1"/>
  <c r="K114" s="1"/>
  <c r="F115"/>
  <c r="M114"/>
  <c r="N114" s="1"/>
  <c r="F116" l="1"/>
  <c r="M115"/>
  <c r="N115" s="1"/>
  <c r="J115"/>
  <c r="K115" s="1"/>
  <c r="F117" l="1"/>
  <c r="M116"/>
  <c r="N116" s="1"/>
  <c r="J116"/>
  <c r="K116" s="1"/>
  <c r="F118" l="1"/>
  <c r="M117"/>
  <c r="N117" s="1"/>
  <c r="J117"/>
  <c r="K117" s="1"/>
  <c r="J118" l="1"/>
  <c r="K118" s="1"/>
  <c r="F119"/>
  <c r="M118"/>
  <c r="N118" s="1"/>
  <c r="M119" l="1"/>
  <c r="N119" s="1"/>
  <c r="J119"/>
  <c r="K119" s="1"/>
  <c r="F120"/>
  <c r="J120" l="1"/>
  <c r="K120" s="1"/>
  <c r="F121"/>
  <c r="M120"/>
  <c r="N120" s="1"/>
  <c r="M121" l="1"/>
  <c r="N121" s="1"/>
  <c r="J121"/>
  <c r="K121" s="1"/>
  <c r="F122"/>
  <c r="J122" l="1"/>
  <c r="K122" s="1"/>
  <c r="F123"/>
  <c r="M122"/>
  <c r="N122" s="1"/>
  <c r="F124" l="1"/>
  <c r="M123"/>
  <c r="N123" s="1"/>
  <c r="J123"/>
  <c r="K123" s="1"/>
  <c r="F125" l="1"/>
  <c r="M124"/>
  <c r="N124" s="1"/>
  <c r="J124"/>
  <c r="K124" s="1"/>
  <c r="F126" l="1"/>
  <c r="M125"/>
  <c r="N125" s="1"/>
  <c r="J125"/>
  <c r="K125" s="1"/>
  <c r="J126" l="1"/>
  <c r="K126" s="1"/>
  <c r="F127"/>
  <c r="M126"/>
  <c r="N126" s="1"/>
  <c r="F128" l="1"/>
  <c r="M127"/>
  <c r="N127" s="1"/>
  <c r="J127"/>
  <c r="K127" s="1"/>
  <c r="J128" l="1"/>
  <c r="K128" s="1"/>
  <c r="F129"/>
  <c r="M128"/>
  <c r="N128" s="1"/>
  <c r="M129" l="1"/>
  <c r="N129" s="1"/>
  <c r="J129"/>
  <c r="K129" s="1"/>
  <c r="F130"/>
  <c r="J130" l="1"/>
  <c r="K130" s="1"/>
  <c r="F131"/>
  <c r="M130"/>
  <c r="N130" s="1"/>
  <c r="F132" l="1"/>
  <c r="M131"/>
  <c r="N131" s="1"/>
  <c r="J131"/>
  <c r="K131" s="1"/>
  <c r="F133" l="1"/>
  <c r="M132"/>
  <c r="N132" s="1"/>
  <c r="J132"/>
  <c r="K132" s="1"/>
  <c r="F134" l="1"/>
  <c r="J133"/>
  <c r="K133" s="1"/>
  <c r="M133"/>
  <c r="N133" s="1"/>
  <c r="F135" l="1"/>
  <c r="M134"/>
  <c r="N134" s="1"/>
  <c r="J134"/>
  <c r="K134" s="1"/>
  <c r="F136" l="1"/>
  <c r="M135"/>
  <c r="N135" s="1"/>
  <c r="J135"/>
  <c r="K135" s="1"/>
  <c r="F137" l="1"/>
  <c r="M136"/>
  <c r="N136" s="1"/>
  <c r="J136"/>
  <c r="K136" s="1"/>
  <c r="F138" l="1"/>
  <c r="M137"/>
  <c r="N137" s="1"/>
  <c r="J137"/>
  <c r="K137" s="1"/>
  <c r="M138" l="1"/>
  <c r="N138" s="1"/>
  <c r="F139"/>
  <c r="J138"/>
  <c r="K138" s="1"/>
  <c r="M139" l="1"/>
  <c r="N139" s="1"/>
  <c r="F140"/>
  <c r="M140" l="1"/>
  <c r="N140" s="1"/>
  <c r="F141"/>
  <c r="F142" l="1"/>
  <c r="M141"/>
  <c r="N141" s="1"/>
  <c r="F143" l="1"/>
  <c r="M142"/>
  <c r="N142" s="1"/>
  <c r="F144" l="1"/>
  <c r="M143"/>
  <c r="N143" s="1"/>
  <c r="F145" l="1"/>
  <c r="M144"/>
  <c r="N144" s="1"/>
  <c r="F146" l="1"/>
  <c r="M145"/>
  <c r="N145" s="1"/>
  <c r="F147" l="1"/>
  <c r="M146"/>
  <c r="N146" s="1"/>
  <c r="F148" l="1"/>
  <c r="M147"/>
  <c r="N147" s="1"/>
  <c r="F149" l="1"/>
  <c r="M148"/>
  <c r="N148" s="1"/>
  <c r="F150" l="1"/>
  <c r="M149"/>
  <c r="N149" s="1"/>
  <c r="F151" l="1"/>
  <c r="M150"/>
  <c r="N150" s="1"/>
  <c r="M151" l="1"/>
  <c r="N151" s="1"/>
  <c r="F152"/>
  <c r="F153" l="1"/>
  <c r="M152"/>
  <c r="N152" s="1"/>
  <c r="F154" l="1"/>
  <c r="M153"/>
  <c r="N153" s="1"/>
  <c r="F155" l="1"/>
  <c r="M154"/>
  <c r="N154" s="1"/>
  <c r="M155" l="1"/>
  <c r="N155" s="1"/>
  <c r="F156"/>
  <c r="F157" l="1"/>
  <c r="M156"/>
  <c r="N156" s="1"/>
  <c r="F158" l="1"/>
  <c r="M157"/>
  <c r="N157" s="1"/>
  <c r="F159" l="1"/>
  <c r="M158"/>
  <c r="N158" s="1"/>
  <c r="F160" l="1"/>
  <c r="M159"/>
  <c r="N159" s="1"/>
  <c r="M160" l="1"/>
  <c r="N160" s="1"/>
  <c r="F161"/>
  <c r="M161" l="1"/>
  <c r="N161" s="1"/>
  <c r="F162"/>
  <c r="M162" l="1"/>
  <c r="N162" s="1"/>
  <c r="F163"/>
  <c r="M163" l="1"/>
  <c r="N163" s="1"/>
  <c r="F164"/>
  <c r="F165" l="1"/>
  <c r="M164"/>
  <c r="N164" s="1"/>
  <c r="F166" l="1"/>
  <c r="M165"/>
  <c r="N165" s="1"/>
  <c r="F167" l="1"/>
  <c r="M166"/>
  <c r="N166" s="1"/>
  <c r="F168" l="1"/>
  <c r="M167"/>
  <c r="N167" s="1"/>
  <c r="F169" l="1"/>
  <c r="M168"/>
  <c r="N168" s="1"/>
  <c r="F182" l="1"/>
  <c r="M169"/>
  <c r="N169" s="1"/>
  <c r="F183" l="1"/>
  <c r="M182"/>
  <c r="N182" s="1"/>
  <c r="F184" l="1"/>
  <c r="M183"/>
  <c r="N183" s="1"/>
  <c r="M184" l="1"/>
  <c r="N184" s="1"/>
  <c r="F185"/>
  <c r="M185" l="1"/>
  <c r="N185" s="1"/>
  <c r="F186"/>
  <c r="M186" l="1"/>
  <c r="N186" s="1"/>
  <c r="F187"/>
  <c r="F188" l="1"/>
  <c r="M187"/>
  <c r="N187" s="1"/>
  <c r="F189" l="1"/>
  <c r="M188"/>
  <c r="N188" s="1"/>
  <c r="F190" l="1"/>
  <c r="M189"/>
  <c r="N189" s="1"/>
  <c r="F191" l="1"/>
  <c r="M190"/>
  <c r="N190" s="1"/>
  <c r="F192" l="1"/>
  <c r="M191"/>
  <c r="N191" s="1"/>
  <c r="F193" l="1"/>
  <c r="M192"/>
  <c r="N192" s="1"/>
  <c r="F194" l="1"/>
  <c r="M193"/>
  <c r="N193" s="1"/>
  <c r="F195" l="1"/>
  <c r="M194"/>
  <c r="N194" s="1"/>
  <c r="F196" l="1"/>
  <c r="M195"/>
  <c r="N195" s="1"/>
  <c r="F197" l="1"/>
  <c r="M196"/>
  <c r="N196" s="1"/>
  <c r="F198" l="1"/>
  <c r="M197"/>
  <c r="N197" s="1"/>
  <c r="F199" l="1"/>
  <c r="M198"/>
  <c r="N198" s="1"/>
  <c r="F200" l="1"/>
  <c r="M199"/>
  <c r="N199" s="1"/>
  <c r="M200" l="1"/>
  <c r="N200" s="1"/>
  <c r="F201"/>
  <c r="M201" l="1"/>
  <c r="N201" s="1"/>
  <c r="F202"/>
  <c r="M202" l="1"/>
  <c r="N202" s="1"/>
  <c r="F203"/>
  <c r="F204" l="1"/>
  <c r="M203"/>
  <c r="N203" s="1"/>
  <c r="F205" l="1"/>
  <c r="M204"/>
  <c r="N204" s="1"/>
  <c r="M205" l="1"/>
  <c r="N205" s="1"/>
  <c r="F206"/>
  <c r="F207" l="1"/>
  <c r="M206"/>
  <c r="N206" s="1"/>
  <c r="F208" l="1"/>
  <c r="M207"/>
  <c r="N207" s="1"/>
  <c r="F209" l="1"/>
  <c r="M208"/>
  <c r="N208" s="1"/>
  <c r="F210" l="1"/>
  <c r="M210" s="1"/>
  <c r="N210" s="1"/>
  <c r="M209"/>
  <c r="N209" s="1"/>
  <c r="M211"/>
  <c r="N211" s="1"/>
  <c r="F211"/>
  <c r="M212" l="1"/>
  <c r="N212" s="1"/>
  <c r="F212"/>
  <c r="F213" l="1"/>
  <c r="M213"/>
  <c r="N213" s="1"/>
  <c r="M214" l="1"/>
  <c r="N214" s="1"/>
  <c r="F214"/>
  <c r="M215" l="1"/>
  <c r="N215" s="1"/>
  <c r="F215"/>
  <c r="M216" l="1"/>
  <c r="N216" s="1"/>
  <c r="F216"/>
  <c r="M217" l="1"/>
  <c r="N217" s="1"/>
  <c r="F217"/>
  <c r="M218" l="1"/>
  <c r="N218" s="1"/>
  <c r="F218"/>
  <c r="M219" l="1"/>
  <c r="N219" s="1"/>
  <c r="F219"/>
  <c r="M220" l="1"/>
  <c r="N220" s="1"/>
  <c r="F220"/>
  <c r="F221" l="1"/>
  <c r="M221"/>
  <c r="N221" s="1"/>
  <c r="M222" l="1"/>
  <c r="N222" s="1"/>
  <c r="F222"/>
  <c r="M223" l="1"/>
  <c r="N223" s="1"/>
  <c r="F223"/>
  <c r="M224" l="1"/>
  <c r="N224" s="1"/>
  <c r="F224"/>
  <c r="M225" l="1"/>
  <c r="N225" s="1"/>
  <c r="F225"/>
  <c r="M226" l="1"/>
  <c r="N226" s="1"/>
  <c r="F226"/>
  <c r="M227" l="1"/>
  <c r="N227" s="1"/>
  <c r="F227"/>
  <c r="M228" l="1"/>
  <c r="N228" s="1"/>
  <c r="F228"/>
  <c r="F229" l="1"/>
  <c r="M229"/>
  <c r="N229" s="1"/>
  <c r="M230" l="1"/>
  <c r="N230" s="1"/>
  <c r="F230"/>
  <c r="M231" l="1"/>
  <c r="N231" s="1"/>
  <c r="F231"/>
  <c r="M232" l="1"/>
  <c r="N232" s="1"/>
  <c r="F232"/>
  <c r="M233" l="1"/>
  <c r="N233" s="1"/>
  <c r="F233"/>
  <c r="M234" l="1"/>
  <c r="N234" s="1"/>
  <c r="F234"/>
  <c r="M235" l="1"/>
  <c r="N235" s="1"/>
  <c r="F235"/>
  <c r="M236" l="1"/>
  <c r="N236" s="1"/>
  <c r="F236"/>
  <c r="F237" l="1"/>
  <c r="M237"/>
  <c r="N237" s="1"/>
  <c r="M238" l="1"/>
  <c r="N238" s="1"/>
  <c r="F238"/>
  <c r="F308" l="1"/>
  <c r="H308"/>
  <c r="M239"/>
  <c r="N239" s="1"/>
</calcChain>
</file>

<file path=xl/sharedStrings.xml><?xml version="1.0" encoding="utf-8"?>
<sst xmlns="http://schemas.openxmlformats.org/spreadsheetml/2006/main" count="2691" uniqueCount="636">
  <si>
    <t>序號</t>
  </si>
  <si>
    <t>管制時間</t>
  </si>
  <si>
    <t>交警</t>
  </si>
  <si>
    <t>義交</t>
  </si>
  <si>
    <t>工作人員</t>
  </si>
  <si>
    <t>交通錐</t>
  </si>
  <si>
    <t>連桿</t>
  </si>
  <si>
    <t>惠中路一段(起點)</t>
  </si>
  <si>
    <t>向上路五段/嶺東路</t>
  </si>
  <si>
    <t>向上路五段/保安六街</t>
  </si>
  <si>
    <t>向上路五段/保安五街</t>
  </si>
  <si>
    <t>向上路五段/保安二街</t>
  </si>
  <si>
    <t>向上路五段/保安一街</t>
  </si>
  <si>
    <t>向上路五段/忠勇路</t>
  </si>
  <si>
    <t>五權西路二段/萬和路二段</t>
  </si>
  <si>
    <t>惠中路三段/惠文路249巷</t>
  </si>
  <si>
    <t>惠中路三段/大墩四街</t>
  </si>
  <si>
    <t>惠中路三段/大墩六街</t>
  </si>
  <si>
    <t>惠中路三段/向學路</t>
  </si>
  <si>
    <t>惠中路三段/向上路二段</t>
  </si>
  <si>
    <t>總計</t>
    <phoneticPr fontId="2" type="noConversion"/>
  </si>
  <si>
    <t>路口相同，不重複計入</t>
  </si>
  <si>
    <t>路口相同，不重複計入</t>
    <phoneticPr fontId="2" type="noConversion"/>
  </si>
  <si>
    <t>指示牌</t>
    <phoneticPr fontId="2" type="noConversion"/>
  </si>
  <si>
    <t>沒有路</t>
    <phoneticPr fontId="2" type="noConversion"/>
  </si>
  <si>
    <t>反光背心</t>
    <phoneticPr fontId="2" type="noConversion"/>
  </si>
  <si>
    <t>備註</t>
    <phoneticPr fontId="2" type="noConversion"/>
  </si>
  <si>
    <t>D*1</t>
    <phoneticPr fontId="2" type="noConversion"/>
  </si>
  <si>
    <t>I*1</t>
    <phoneticPr fontId="2" type="noConversion"/>
  </si>
  <si>
    <t>指示牌(給車友看)</t>
    <phoneticPr fontId="2" type="noConversion"/>
  </si>
  <si>
    <t>F*1</t>
    <phoneticPr fontId="2" type="noConversion"/>
  </si>
  <si>
    <t>E*1</t>
    <phoneticPr fontId="2" type="noConversion"/>
  </si>
  <si>
    <t>D*1                                               I*1</t>
    <phoneticPr fontId="2" type="noConversion"/>
  </si>
  <si>
    <t>I*1                                               J*1</t>
    <phoneticPr fontId="2" type="noConversion"/>
  </si>
  <si>
    <t>1(依據交維)</t>
    <phoneticPr fontId="2" type="noConversion"/>
  </si>
  <si>
    <t>I*1(橋下)</t>
    <phoneticPr fontId="2" type="noConversion"/>
  </si>
  <si>
    <t>J*1                                          I*1</t>
    <phoneticPr fontId="2" type="noConversion"/>
  </si>
  <si>
    <t>B*1</t>
    <phoneticPr fontId="2" type="noConversion"/>
  </si>
  <si>
    <t>F*1                                            E*1</t>
    <phoneticPr fontId="2" type="noConversion"/>
  </si>
  <si>
    <t xml:space="preserve">E*1                                            </t>
    <phoneticPr fontId="2" type="noConversion"/>
  </si>
  <si>
    <t>D*1                                          H*1</t>
    <phoneticPr fontId="2" type="noConversion"/>
  </si>
  <si>
    <t>I*1([臨港東路一段1巷)                   D*1(轉彎處)                             I*1(龍田陸橋)                              J*1</t>
    <phoneticPr fontId="2" type="noConversion"/>
  </si>
  <si>
    <t>I*1                                              J*1                                            D*1                                         I*1                                            J*1</t>
    <phoneticPr fontId="2" type="noConversion"/>
  </si>
  <si>
    <t>工作人員</t>
    <phoneticPr fontId="2" type="noConversion"/>
  </si>
  <si>
    <t>惠中路一段(終點)</t>
    <phoneticPr fontId="2" type="noConversion"/>
  </si>
  <si>
    <t>重複</t>
    <phoneticPr fontId="2" type="noConversion"/>
  </si>
  <si>
    <t>05:30-07:00</t>
  </si>
  <si>
    <t>05:30-07:30</t>
  </si>
  <si>
    <t>06:30-09:30</t>
  </si>
  <si>
    <t>05:30-07:30</t>
    <phoneticPr fontId="2" type="noConversion"/>
  </si>
  <si>
    <t>區段公里數</t>
    <phoneticPr fontId="2" type="noConversion"/>
  </si>
  <si>
    <t>累計公里數</t>
    <phoneticPr fontId="2" type="noConversion"/>
  </si>
  <si>
    <r>
      <t>惠中路一段/市政北五路</t>
    </r>
    <r>
      <rPr>
        <sz val="14"/>
        <color rgb="FFFF0000"/>
        <rFont val="微軟正黑體"/>
        <family val="2"/>
        <charset val="136"/>
      </rPr>
      <t>(回程)</t>
    </r>
    <phoneticPr fontId="2" type="noConversion"/>
  </si>
  <si>
    <t>V</t>
    <phoneticPr fontId="2" type="noConversion"/>
  </si>
  <si>
    <t>區域</t>
    <phoneticPr fontId="2" type="noConversion"/>
  </si>
  <si>
    <t>人員值勤時間</t>
    <phoneticPr fontId="2" type="noConversion"/>
  </si>
  <si>
    <t>西屯區</t>
    <phoneticPr fontId="2" type="noConversion"/>
  </si>
  <si>
    <t>大雅區</t>
    <phoneticPr fontId="2" type="noConversion"/>
  </si>
  <si>
    <t>沙鹿區</t>
    <phoneticPr fontId="2" type="noConversion"/>
  </si>
  <si>
    <t>清水區</t>
    <phoneticPr fontId="2" type="noConversion"/>
  </si>
  <si>
    <t>梧棲區</t>
    <phoneticPr fontId="2" type="noConversion"/>
  </si>
  <si>
    <t>龍井區</t>
    <phoneticPr fontId="2" type="noConversion"/>
  </si>
  <si>
    <t>大肚區</t>
    <phoneticPr fontId="2" type="noConversion"/>
  </si>
  <si>
    <t>南屯區</t>
    <phoneticPr fontId="2" type="noConversion"/>
  </si>
  <si>
    <t>工作人員(名單)</t>
    <phoneticPr fontId="2" type="noConversion"/>
  </si>
  <si>
    <t>各組組長</t>
    <phoneticPr fontId="2" type="noConversion"/>
  </si>
  <si>
    <t>協勤 路段/路口</t>
    <phoneticPr fontId="2" type="noConversion"/>
  </si>
  <si>
    <t xml:space="preserve">注意事項：
1. 由於自行車車速過快，所有交管人員皆需要自備哨子。
2.本活動為非競賽性質的長距離自我挑戰賽，車友皆須要遵守「紅燈停，綠燈行」的交通號誌控管，故紅燈時，交管人員務必提早舉旗，告知車友。
</t>
    <phoneticPr fontId="2" type="noConversion"/>
  </si>
  <si>
    <t>應到名單</t>
    <phoneticPr fontId="2" type="noConversion"/>
  </si>
  <si>
    <t>實到名單</t>
    <phoneticPr fontId="2" type="noConversion"/>
  </si>
  <si>
    <t>替代路口為指引其他車輛進行改道</t>
    <phoneticPr fontId="2" type="noConversion"/>
  </si>
  <si>
    <t>領先群 35Km/hr</t>
    <phoneticPr fontId="2" type="noConversion"/>
  </si>
  <si>
    <t>落後群 15KM/hr</t>
    <phoneticPr fontId="2" type="noConversion"/>
  </si>
  <si>
    <t>06:00-08:30</t>
    <phoneticPr fontId="2" type="noConversion"/>
  </si>
  <si>
    <t xml:space="preserve">☆★☆重點提醒：
1.義交協勤時個人服裝儀容及裝備應齊全(帽子、反光背心、袖套、手套、指揮棒、哨子)；協勤時，請注意周遭路況並留意自身安全。
2.協勤人員一律不得遲到、早退，務必確實遵守勤務時間(餐點或誤餐費及飲用水之提供等相關事項，煩請廠商自行與中隊導勤幹部聯繫，本大隊不予介入)。
3.簽到簿順序請按路口編號依序簽出、入，例如編號1，協勤路口-臺灣大道慢車道與惠中路口隊員簽名完畢；次由編號2隊員簽名；之後接續由編號3隊員再簽，不可跳號。
4.超出正常勤務時間之費用請自行負責，不得要求補償。
●廠商聯絡負責人：劉育成(0919-557372)、黃小姐(0912-354505)。
●中隊聯絡負責人：中隊導勤義交(電話詳如下列協勤預定表)。
</t>
    <phoneticPr fontId="2" type="noConversion"/>
  </si>
  <si>
    <t>中清路五段/中清路五段567巷-1</t>
  </si>
  <si>
    <t>中清路五段/中清路五段567巷-2</t>
  </si>
  <si>
    <t>中清路五段/中清路五段353巷-1</t>
  </si>
  <si>
    <t>中清路五段/中清路五段353巷-2</t>
  </si>
  <si>
    <t>中清路五段/小路1</t>
  </si>
  <si>
    <t>中清路五段/小路2</t>
  </si>
  <si>
    <t>中清路五段/信義路</t>
  </si>
  <si>
    <t>中清路五段/文化路口</t>
  </si>
  <si>
    <t>中清路五段/中清路五段209巷</t>
  </si>
  <si>
    <t>中清路五段/文化路102巷</t>
  </si>
  <si>
    <t>中清路五段/中清路五段97巷</t>
  </si>
  <si>
    <t>中清路五段/中清路五段79巷</t>
  </si>
  <si>
    <t>中清路五段/中清路五段25巷</t>
  </si>
  <si>
    <t>中清路五段/(左轉)和平新路</t>
  </si>
  <si>
    <t>06:30-08:30</t>
  </si>
  <si>
    <t>和平新路/和平路</t>
  </si>
  <si>
    <t>中山路(中 78)巷道/高進印刷</t>
  </si>
  <si>
    <t>中山路/左轉三民路</t>
  </si>
  <si>
    <t>三民路/神清路</t>
  </si>
  <si>
    <t>三民路/往左側匯流處</t>
  </si>
  <si>
    <t>三民路/橋下橫向轉彎 (堡美家具)</t>
  </si>
  <si>
    <t>三民路/三民路 357 巷</t>
  </si>
  <si>
    <t>神清路</t>
  </si>
  <si>
    <t>三民路/圳岸路、六張路</t>
  </si>
  <si>
    <t>三民路/神岡交流道(1)(2)</t>
  </si>
  <si>
    <t>和睦路一段/新興路</t>
  </si>
  <si>
    <t>和睦路一段/溪頭路</t>
  </si>
  <si>
    <t>和睦路一段/和睦路一段 590 巷</t>
  </si>
  <si>
    <t>和睦路一段/神清路</t>
  </si>
  <si>
    <t>和睦路一段/舊庄路口-1</t>
  </si>
  <si>
    <t>和睦路二段/頂三庄路</t>
  </si>
  <si>
    <t>和睦路二段/楊厝一街</t>
  </si>
  <si>
    <t>和睦路二段/楊厝二街(滿庭香招牌)</t>
  </si>
  <si>
    <t>和睦路二段/吳厝一街</t>
  </si>
  <si>
    <t>和睦路二段/神清路</t>
  </si>
  <si>
    <t>和睦路二段/吳厝二街</t>
  </si>
  <si>
    <t>和睦路三段/吳厝三街</t>
  </si>
  <si>
    <t>和睦路三段/吳厝五街</t>
  </si>
  <si>
    <t>和睦路三段/吳厝六街</t>
  </si>
  <si>
    <t>和睦路三段/吳厝路</t>
  </si>
  <si>
    <t>和睦路三段/中航路一段-1</t>
  </si>
  <si>
    <t>和睦路三段/中航路一段-2(萊爾富)</t>
  </si>
  <si>
    <t>中航路一段/文昌停車場口</t>
  </si>
  <si>
    <t>中航路一段/台中國際機場大門</t>
  </si>
  <si>
    <t>中航路一段/慶安停車場口</t>
  </si>
  <si>
    <t>國3機慢車道路/小路口2(交會)</t>
  </si>
  <si>
    <t>中清路七段/匝道慢車道(高爾夫球場)</t>
  </si>
  <si>
    <t>中清路七段/匝道慢車道小路口6</t>
  </si>
  <si>
    <t>中清路七段/匝道慢車道小路口7(加油站)</t>
  </si>
  <si>
    <t>中清路七段/匝道慢車道小路口8(餐廳)</t>
  </si>
  <si>
    <t>中清路七段/三民路-1</t>
  </si>
  <si>
    <t>中清路七段/三民路-2</t>
  </si>
  <si>
    <t>中清路八段/星河路</t>
  </si>
  <si>
    <t>中清路八段/新興路</t>
  </si>
  <si>
    <t>中清路八段/中山路</t>
  </si>
  <si>
    <t>中清路八段/中山路右側匯集來車</t>
  </si>
  <si>
    <t>中清路八段/光華路</t>
  </si>
  <si>
    <t>中華路/五權東路</t>
  </si>
  <si>
    <t>中華路/高美路</t>
  </si>
  <si>
    <t>橋江大街(大排水溝)</t>
  </si>
  <si>
    <t>中華路/中山路 507 巷</t>
  </si>
  <si>
    <t>中華路/中山路 92 巷</t>
  </si>
  <si>
    <t>中華路/中山路匯集車道</t>
  </si>
  <si>
    <t>中華路/中山路(台 1)1</t>
  </si>
  <si>
    <t>中華路/中山路(台 1)2</t>
  </si>
  <si>
    <t>中山路/荷園街</t>
  </si>
  <si>
    <t>中山路/頂南路</t>
  </si>
  <si>
    <t>07:00-11:00</t>
  </si>
  <si>
    <t>中一路/北堤路</t>
  </si>
  <si>
    <t>中一路/濱海橋</t>
  </si>
  <si>
    <t>環港北路/第三補給站</t>
  </si>
  <si>
    <t>環北港路接北堤路</t>
  </si>
  <si>
    <t>遊園路一段(第一個路口)接中台路</t>
  </si>
  <si>
    <t>中台路/望高寮</t>
  </si>
  <si>
    <t>中台路/永春南路</t>
  </si>
  <si>
    <t>永春南路/建興路</t>
  </si>
  <si>
    <t>永春南路/中台路 1.2</t>
  </si>
  <si>
    <t>永春南路430巷/精科路(右轉)</t>
  </si>
  <si>
    <t>精科路/永春南路430巷</t>
  </si>
  <si>
    <t>精科路/精科東路</t>
  </si>
  <si>
    <t>08:00-13:30</t>
  </si>
  <si>
    <t>08:00-13:30</t>
    <phoneticPr fontId="2" type="noConversion"/>
  </si>
  <si>
    <t>重複</t>
    <phoneticPr fontId="2" type="noConversion"/>
  </si>
  <si>
    <t>神岡區</t>
    <phoneticPr fontId="2" type="noConversion"/>
  </si>
  <si>
    <t>大甲區</t>
    <phoneticPr fontId="2" type="noConversion"/>
  </si>
  <si>
    <t>大安區</t>
    <phoneticPr fontId="2" type="noConversion"/>
  </si>
  <si>
    <t>總計</t>
    <phoneticPr fontId="2" type="noConversion"/>
  </si>
  <si>
    <t>警察人數依各分局調度人力為主</t>
    <phoneticPr fontId="2" type="noConversion"/>
  </si>
  <si>
    <t>2022時代騎輪節  長青協勤  路口人力表(包含抵達時間、路口人力)</t>
    <phoneticPr fontId="2" type="noConversion"/>
  </si>
  <si>
    <t>00:00-14:00</t>
    <phoneticPr fontId="2" type="noConversion"/>
  </si>
  <si>
    <r>
      <t>惠中路一段/市政北七路口</t>
    </r>
    <r>
      <rPr>
        <sz val="14"/>
        <color rgb="FFFF0000"/>
        <rFont val="微軟正黑體"/>
        <family val="2"/>
        <charset val="136"/>
      </rPr>
      <t>(右轉)</t>
    </r>
    <phoneticPr fontId="2" type="noConversion"/>
  </si>
  <si>
    <t>05:30-07:00</t>
    <phoneticPr fontId="2" type="noConversion"/>
  </si>
  <si>
    <t>替代道路:台灣大道/惠來路</t>
    <phoneticPr fontId="2" type="noConversion"/>
  </si>
  <si>
    <t>05:30-07:30</t>
    <phoneticPr fontId="2" type="noConversion"/>
  </si>
  <si>
    <t>市政北七路/惠來路二段</t>
    <phoneticPr fontId="2" type="noConversion"/>
  </si>
  <si>
    <r>
      <t>市政北七路/河南路三段</t>
    </r>
    <r>
      <rPr>
        <sz val="14"/>
        <color rgb="FFFF0000"/>
        <rFont val="微軟正黑體"/>
        <family val="2"/>
        <charset val="136"/>
      </rPr>
      <t>(右轉)</t>
    </r>
    <phoneticPr fontId="2" type="noConversion"/>
  </si>
  <si>
    <t>河南路三段/台灣大道三段路口</t>
    <phoneticPr fontId="2" type="noConversion"/>
  </si>
  <si>
    <t>河南路二段/智惠街口</t>
    <phoneticPr fontId="2" type="noConversion"/>
  </si>
  <si>
    <t>河南路二段/青海路二段口</t>
    <phoneticPr fontId="2" type="noConversion"/>
  </si>
  <si>
    <t>河南路二段/西屯路二段路口</t>
    <phoneticPr fontId="2" type="noConversion"/>
  </si>
  <si>
    <t>河南路二段/河南路二段301巷</t>
    <phoneticPr fontId="2" type="noConversion"/>
  </si>
  <si>
    <t>河南路二段/福星路口</t>
    <phoneticPr fontId="2" type="noConversion"/>
  </si>
  <si>
    <t>河南路二段/福上巷口</t>
    <phoneticPr fontId="2" type="noConversion"/>
  </si>
  <si>
    <t>河南路二段/福上巷口-2</t>
    <phoneticPr fontId="2" type="noConversion"/>
  </si>
  <si>
    <t>河南路二段/福上巷龍欣一弄</t>
    <phoneticPr fontId="2" type="noConversion"/>
  </si>
  <si>
    <t>河南路二段/福上巷龍欣三弄</t>
    <phoneticPr fontId="2" type="noConversion"/>
  </si>
  <si>
    <r>
      <t>河南路二段/中科路</t>
    </r>
    <r>
      <rPr>
        <sz val="14"/>
        <color rgb="FFFF0000"/>
        <rFont val="微軟正黑體"/>
        <family val="2"/>
        <charset val="136"/>
      </rPr>
      <t>(左轉)</t>
    </r>
    <phoneticPr fontId="2" type="noConversion"/>
  </si>
  <si>
    <t>中科路/大鵬路口</t>
    <phoneticPr fontId="2" type="noConversion"/>
  </si>
  <si>
    <t>中科路/敦化路二段口</t>
    <phoneticPr fontId="2" type="noConversion"/>
  </si>
  <si>
    <t>中科路/啟航一路口</t>
    <phoneticPr fontId="2" type="noConversion"/>
  </si>
  <si>
    <t>中科路/經貿二路口</t>
    <phoneticPr fontId="2" type="noConversion"/>
  </si>
  <si>
    <t>中科路/經貿三路二段路口</t>
    <phoneticPr fontId="2" type="noConversion"/>
  </si>
  <si>
    <t>中科路/經貿五路口</t>
    <phoneticPr fontId="2" type="noConversion"/>
  </si>
  <si>
    <t>中科路/經貿七路口</t>
    <phoneticPr fontId="2" type="noConversion"/>
  </si>
  <si>
    <r>
      <t>中科路/經貿八路口</t>
    </r>
    <r>
      <rPr>
        <sz val="14"/>
        <color rgb="FFFF0000"/>
        <rFont val="微軟正黑體"/>
        <family val="2"/>
        <charset val="136"/>
      </rPr>
      <t>(左轉)</t>
    </r>
    <phoneticPr fontId="2" type="noConversion"/>
  </si>
  <si>
    <t>中科路/黎明路三段路口</t>
    <phoneticPr fontId="2" type="noConversion"/>
  </si>
  <si>
    <t>中科路/經貿九路口(經科湳愛琴橋)</t>
    <phoneticPr fontId="2" type="noConversion"/>
  </si>
  <si>
    <t>中科路/廣福路口</t>
    <phoneticPr fontId="2" type="noConversion"/>
  </si>
  <si>
    <t>中科路/中科陸橋</t>
    <phoneticPr fontId="2" type="noConversion"/>
  </si>
  <si>
    <t>06:00-07:30</t>
    <phoneticPr fontId="2" type="noConversion"/>
  </si>
  <si>
    <t>中科路/永和路六甲巷口</t>
    <phoneticPr fontId="2" type="noConversion"/>
  </si>
  <si>
    <t>06:00-08:00</t>
    <phoneticPr fontId="2" type="noConversion"/>
  </si>
  <si>
    <t>中科路/永和路口</t>
    <phoneticPr fontId="2" type="noConversion"/>
  </si>
  <si>
    <t>中科路/西平北巷</t>
    <phoneticPr fontId="2" type="noConversion"/>
  </si>
  <si>
    <t>中科路/科雅東路口</t>
    <phoneticPr fontId="2" type="noConversion"/>
  </si>
  <si>
    <r>
      <t>中科路/科雅路口</t>
    </r>
    <r>
      <rPr>
        <sz val="14"/>
        <color rgb="FFFF0000"/>
        <rFont val="微軟正黑體"/>
        <family val="2"/>
        <charset val="136"/>
      </rPr>
      <t>(左轉)</t>
    </r>
    <phoneticPr fontId="2" type="noConversion"/>
  </si>
  <si>
    <r>
      <t>科雅路/科園路口</t>
    </r>
    <r>
      <rPr>
        <sz val="14"/>
        <color rgb="FFFF0000"/>
        <rFont val="微軟正黑體"/>
        <family val="2"/>
        <charset val="136"/>
      </rPr>
      <t>(右轉)</t>
    </r>
    <phoneticPr fontId="2" type="noConversion"/>
  </si>
  <si>
    <t>科園路/東大路一段口</t>
    <phoneticPr fontId="2" type="noConversion"/>
  </si>
  <si>
    <t>科園路/科園一路口</t>
    <phoneticPr fontId="2" type="noConversion"/>
  </si>
  <si>
    <t>科園路/科園二路口</t>
    <phoneticPr fontId="2" type="noConversion"/>
  </si>
  <si>
    <t>科園路/科園三路口</t>
    <phoneticPr fontId="2" type="noConversion"/>
  </si>
  <si>
    <r>
      <t>科園路/都會園路口</t>
    </r>
    <r>
      <rPr>
        <sz val="14"/>
        <color rgb="FFFF0000"/>
        <rFont val="微軟正黑體"/>
        <family val="2"/>
        <charset val="136"/>
      </rPr>
      <t>(右轉)</t>
    </r>
    <phoneticPr fontId="2" type="noConversion"/>
  </si>
  <si>
    <r>
      <t>通山路(中75鄉道)/東大路二段口</t>
    </r>
    <r>
      <rPr>
        <sz val="14"/>
        <color rgb="FFFF0000"/>
        <rFont val="微軟正黑體"/>
        <family val="2"/>
        <charset val="136"/>
      </rPr>
      <t>(左轉)</t>
    </r>
    <phoneticPr fontId="2" type="noConversion"/>
  </si>
  <si>
    <t>06:00-08:30</t>
    <phoneticPr fontId="2" type="noConversion"/>
  </si>
  <si>
    <t>東大路二段/清泉路口-小</t>
    <phoneticPr fontId="2" type="noConversion"/>
  </si>
  <si>
    <t>東大路二段/東海路口</t>
    <phoneticPr fontId="2" type="noConversion"/>
  </si>
  <si>
    <t>東大路二段/清泉路口</t>
    <phoneticPr fontId="2" type="noConversion"/>
  </si>
  <si>
    <t>東大路二段/清泉路口-小2</t>
    <phoneticPr fontId="2" type="noConversion"/>
  </si>
  <si>
    <r>
      <t>東大路二段/中清路五段</t>
    </r>
    <r>
      <rPr>
        <sz val="14"/>
        <color rgb="FFFF0000"/>
        <rFont val="微軟正黑體"/>
        <family val="2"/>
        <charset val="136"/>
      </rPr>
      <t>(右轉)</t>
    </r>
    <phoneticPr fontId="2" type="noConversion"/>
  </si>
  <si>
    <t>06:30-08:30</t>
    <phoneticPr fontId="2" type="noConversion"/>
  </si>
  <si>
    <t>中清路五段/清泉路</t>
  </si>
  <si>
    <t>中清路五段/月祥路</t>
  </si>
  <si>
    <t>和平新路(和平路前一巷口)</t>
    <phoneticPr fontId="2" type="noConversion"/>
  </si>
  <si>
    <t>和平新路(中77)/光復路350巷</t>
    <phoneticPr fontId="2" type="noConversion"/>
  </si>
  <si>
    <t>和平新路(中77)/光復路(牌樓)</t>
    <phoneticPr fontId="2" type="noConversion"/>
  </si>
  <si>
    <t>和平新路(中77)/光復路276</t>
    <phoneticPr fontId="2" type="noConversion"/>
  </si>
  <si>
    <t>和平新路(中77)/右轉中山路(78)</t>
    <phoneticPr fontId="2" type="noConversion"/>
  </si>
  <si>
    <t>中山路(78)/神岡路</t>
    <phoneticPr fontId="2" type="noConversion"/>
  </si>
  <si>
    <t>中山路/圳岸路</t>
  </si>
  <si>
    <t>三民路/神圳路</t>
  </si>
  <si>
    <t>三民路/浮圳路</t>
  </si>
  <si>
    <t>三民路/福成路</t>
  </si>
  <si>
    <r>
      <t>三民路/和睦路一段</t>
    </r>
    <r>
      <rPr>
        <sz val="14"/>
        <color rgb="FFFF0000"/>
        <rFont val="微軟正黑體"/>
        <family val="2"/>
        <charset val="136"/>
      </rPr>
      <t>(靠左)</t>
    </r>
    <phoneticPr fontId="2" type="noConversion"/>
  </si>
  <si>
    <t>和睦路一段/崎溝路</t>
    <phoneticPr fontId="2" type="noConversion"/>
  </si>
  <si>
    <t>和睦路一段/和睦路一段358巷(新和宮口)</t>
    <phoneticPr fontId="2" type="noConversion"/>
  </si>
  <si>
    <t>和睦路一段/和睦路一段428巷</t>
    <phoneticPr fontId="2" type="noConversion"/>
  </si>
  <si>
    <t>和睦路一段/和睦路一段524巷</t>
    <phoneticPr fontId="2" type="noConversion"/>
  </si>
  <si>
    <t>和睦路一段/和睦路一段575巷</t>
    <phoneticPr fontId="2" type="noConversion"/>
  </si>
  <si>
    <t>和睦路一段/和睦路一段887巷</t>
    <phoneticPr fontId="2" type="noConversion"/>
  </si>
  <si>
    <t>和睦路一段/和睦路一段930巷</t>
    <phoneticPr fontId="2" type="noConversion"/>
  </si>
  <si>
    <t>和睦路一段/和睦路一段960巷</t>
    <phoneticPr fontId="2" type="noConversion"/>
  </si>
  <si>
    <t>和睦路一段/和睦路一段1000巷</t>
    <phoneticPr fontId="2" type="noConversion"/>
  </si>
  <si>
    <t>和睦路一段/和睦路26巷</t>
    <phoneticPr fontId="2" type="noConversion"/>
  </si>
  <si>
    <t>和睦路一段/和睦路6巷8弄</t>
    <phoneticPr fontId="2" type="noConversion"/>
  </si>
  <si>
    <t>和睦路二段/海風一街(海豐里招牌)</t>
    <phoneticPr fontId="2" type="noConversion"/>
  </si>
  <si>
    <t>中航路一段/中航路一段289巷</t>
    <phoneticPr fontId="2" type="noConversion"/>
  </si>
  <si>
    <t>中航路一段/中航路一段273巷</t>
    <phoneticPr fontId="2" type="noConversion"/>
  </si>
  <si>
    <t>中航路一段/中航路一段267巷</t>
    <phoneticPr fontId="2" type="noConversion"/>
  </si>
  <si>
    <t>中航路一段/中航路一段261巷</t>
    <phoneticPr fontId="2" type="noConversion"/>
  </si>
  <si>
    <t>中航路一段/中航路一段243巷</t>
    <phoneticPr fontId="2" type="noConversion"/>
  </si>
  <si>
    <t>中航路一段/中航路一段227巷</t>
    <phoneticPr fontId="2" type="noConversion"/>
  </si>
  <si>
    <t>中航路一段/中航路一段203巷</t>
    <phoneticPr fontId="2" type="noConversion"/>
  </si>
  <si>
    <t>中航路一段/中航路一段185巷</t>
    <phoneticPr fontId="2" type="noConversion"/>
  </si>
  <si>
    <t>中航路一段/中航路一段167巷</t>
    <phoneticPr fontId="2" type="noConversion"/>
  </si>
  <si>
    <t>中航路一段/右轉中清路(台10)</t>
    <phoneticPr fontId="2" type="noConversion"/>
  </si>
  <si>
    <t>中清路七段/明德路32巷</t>
    <phoneticPr fontId="2" type="noConversion"/>
  </si>
  <si>
    <t>國3機慢車道路/ 鹿寮南溪小路(引道)</t>
    <phoneticPr fontId="2" type="noConversion"/>
  </si>
  <si>
    <t>國3機慢車道路/中航路一段541巷連通路口</t>
    <phoneticPr fontId="2" type="noConversion"/>
  </si>
  <si>
    <t>國3機慢車道路/小路口1</t>
    <phoneticPr fontId="2" type="noConversion"/>
  </si>
  <si>
    <t>06:30-09:30</t>
    <phoneticPr fontId="2" type="noConversion"/>
  </si>
  <si>
    <t>中清路八段/西社路</t>
  </si>
  <si>
    <r>
      <t>中清路八段</t>
    </r>
    <r>
      <rPr>
        <sz val="14"/>
        <color rgb="FFFF0000"/>
        <rFont val="微軟正黑體"/>
        <family val="2"/>
        <charset val="136"/>
      </rPr>
      <t>右轉</t>
    </r>
    <r>
      <rPr>
        <sz val="14"/>
        <color theme="1"/>
        <rFont val="微軟正黑體"/>
        <family val="2"/>
        <charset val="136"/>
      </rPr>
      <t>中華路</t>
    </r>
    <phoneticPr fontId="2" type="noConversion"/>
  </si>
  <si>
    <t>中華路/中華路400巷</t>
    <phoneticPr fontId="2" type="noConversion"/>
  </si>
  <si>
    <t>中華路/海濱路</t>
  </si>
  <si>
    <t>中華路/中華路442巷</t>
    <phoneticPr fontId="2" type="noConversion"/>
  </si>
  <si>
    <t>中華路/中華路538巷</t>
    <phoneticPr fontId="2" type="noConversion"/>
  </si>
  <si>
    <t>中華路/中華路564巷</t>
    <phoneticPr fontId="2" type="noConversion"/>
  </si>
  <si>
    <t>中華路/高美路41巷</t>
    <phoneticPr fontId="2" type="noConversion"/>
  </si>
  <si>
    <r>
      <t>中山路/中山路</t>
    </r>
    <r>
      <rPr>
        <sz val="14"/>
        <color rgb="FFFF0000"/>
        <rFont val="微軟正黑體"/>
        <family val="2"/>
        <charset val="136"/>
      </rPr>
      <t>(靠左)</t>
    </r>
    <phoneticPr fontId="2" type="noConversion"/>
  </si>
  <si>
    <t>中華北路陸橋</t>
    <phoneticPr fontId="2" type="noConversion"/>
  </si>
  <si>
    <t>中華北路/臨海路</t>
    <phoneticPr fontId="2" type="noConversion"/>
  </si>
  <si>
    <r>
      <t>中華北路/中山路</t>
    </r>
    <r>
      <rPr>
        <sz val="14"/>
        <color rgb="FFFF0000"/>
        <rFont val="微軟正黑體"/>
        <family val="2"/>
        <charset val="136"/>
      </rPr>
      <t>(右轉)</t>
    </r>
    <phoneticPr fontId="2" type="noConversion"/>
  </si>
  <si>
    <t>第二補給站</t>
    <phoneticPr fontId="2" type="noConversion"/>
  </si>
  <si>
    <r>
      <t>甲南路/臨港路七段</t>
    </r>
    <r>
      <rPr>
        <sz val="14"/>
        <color rgb="FFFF0000"/>
        <rFont val="微軟正黑體"/>
        <family val="2"/>
        <charset val="136"/>
      </rPr>
      <t>(左轉)</t>
    </r>
    <phoneticPr fontId="2" type="noConversion"/>
  </si>
  <si>
    <t>臨港路七段/臨港路七段585巷(自行車道前)</t>
    <phoneticPr fontId="2" type="noConversion"/>
  </si>
  <si>
    <t>臨港路七段/臨港路七段465巷</t>
    <phoneticPr fontId="2" type="noConversion"/>
  </si>
  <si>
    <t>臨港路七段/三美路</t>
    <phoneticPr fontId="2" type="noConversion"/>
  </si>
  <si>
    <t>臨港路七段/臨港路七段189巷</t>
    <phoneticPr fontId="2" type="noConversion"/>
  </si>
  <si>
    <t>臨港路七段/高美路</t>
    <phoneticPr fontId="2" type="noConversion"/>
  </si>
  <si>
    <t>臨港路六段/三順路</t>
    <phoneticPr fontId="2" type="noConversion"/>
  </si>
  <si>
    <t>臨港路六段/港埠路五段</t>
    <phoneticPr fontId="2" type="noConversion"/>
  </si>
  <si>
    <t>臨港路六段/臨港路五段</t>
    <phoneticPr fontId="2" type="noConversion"/>
  </si>
  <si>
    <r>
      <t>臨港路五段/北提路</t>
    </r>
    <r>
      <rPr>
        <sz val="14"/>
        <color rgb="FFFF0000"/>
        <rFont val="微軟正黑體"/>
        <family val="2"/>
        <charset val="136"/>
      </rPr>
      <t>(右轉)</t>
    </r>
    <phoneticPr fontId="2" type="noConversion"/>
  </si>
  <si>
    <r>
      <t>北提路/中一路</t>
    </r>
    <r>
      <rPr>
        <sz val="14"/>
        <color rgb="FFFF0000"/>
        <rFont val="微軟正黑體"/>
        <family val="2"/>
        <charset val="136"/>
      </rPr>
      <t>(右轉)</t>
    </r>
    <phoneticPr fontId="2" type="noConversion"/>
  </si>
  <si>
    <t>北堤路/梧棲漁港入口(三叉路)</t>
    <phoneticPr fontId="2" type="noConversion"/>
  </si>
  <si>
    <t>北堤路/北五路</t>
    <phoneticPr fontId="2" type="noConversion"/>
  </si>
  <si>
    <r>
      <t>北堤路/中一路</t>
    </r>
    <r>
      <rPr>
        <sz val="14"/>
        <color rgb="FFFF0000"/>
        <rFont val="微軟正黑體"/>
        <family val="2"/>
        <charset val="136"/>
      </rPr>
      <t>(右轉)</t>
    </r>
    <phoneticPr fontId="2" type="noConversion"/>
  </si>
  <si>
    <t>07:30-11:30</t>
    <phoneticPr fontId="2" type="noConversion"/>
  </si>
  <si>
    <t>中一路/北一路</t>
    <phoneticPr fontId="2" type="noConversion"/>
  </si>
  <si>
    <t>北一路/中橫十五路口</t>
    <phoneticPr fontId="2" type="noConversion"/>
  </si>
  <si>
    <t>中二路一段/中橫十四路口</t>
    <phoneticPr fontId="2" type="noConversion"/>
  </si>
  <si>
    <t>中二路一段/中橫十三路口</t>
    <phoneticPr fontId="2" type="noConversion"/>
  </si>
  <si>
    <t>中二路一段/中橫十二路口</t>
    <phoneticPr fontId="2" type="noConversion"/>
  </si>
  <si>
    <t>中二路一段/中橫十一路</t>
    <phoneticPr fontId="2" type="noConversion"/>
  </si>
  <si>
    <t>中二路一段/中橫十路</t>
    <phoneticPr fontId="2" type="noConversion"/>
  </si>
  <si>
    <t>中二路一段/中橫七路</t>
    <phoneticPr fontId="2" type="noConversion"/>
  </si>
  <si>
    <t>中二路一段/中橫四路</t>
    <phoneticPr fontId="2" type="noConversion"/>
  </si>
  <si>
    <t>中二路一段/中橫一路口</t>
    <phoneticPr fontId="2" type="noConversion"/>
  </si>
  <si>
    <t>中二路一段/臺灣大道十段路口</t>
    <phoneticPr fontId="2" type="noConversion"/>
  </si>
  <si>
    <t>中二路一段/南橫一路口</t>
    <phoneticPr fontId="2" type="noConversion"/>
  </si>
  <si>
    <t>中二路一段/中一橋口</t>
    <phoneticPr fontId="2" type="noConversion"/>
  </si>
  <si>
    <t>中二路一段/大通路口</t>
    <phoneticPr fontId="2" type="noConversion"/>
  </si>
  <si>
    <t>中二路一段/大成路口</t>
    <phoneticPr fontId="2" type="noConversion"/>
  </si>
  <si>
    <t>中二路一段/向上路九段前路口</t>
    <phoneticPr fontId="2" type="noConversion"/>
  </si>
  <si>
    <t>向上路九段/臨港路三段(西部濱海公路)</t>
    <phoneticPr fontId="2" type="noConversion"/>
  </si>
  <si>
    <t>向上路九段/向上路九段321巷</t>
    <phoneticPr fontId="2" type="noConversion"/>
  </si>
  <si>
    <t>向上路九段/港埠路一段</t>
    <phoneticPr fontId="2" type="noConversion"/>
  </si>
  <si>
    <t>向上路九段/中央路一段</t>
    <phoneticPr fontId="2" type="noConversion"/>
  </si>
  <si>
    <t>向上路八段/中央路一段小路口</t>
    <phoneticPr fontId="2" type="noConversion"/>
  </si>
  <si>
    <t>向上路八段/中山一路二段121巷</t>
    <phoneticPr fontId="2" type="noConversion"/>
  </si>
  <si>
    <t>向上路八段/中山一路二段221巷</t>
    <phoneticPr fontId="2" type="noConversion"/>
  </si>
  <si>
    <t>向上路八段/中山中路二段301巷</t>
    <phoneticPr fontId="2" type="noConversion"/>
  </si>
  <si>
    <t>向上路八段/中山中路二段359巷</t>
    <phoneticPr fontId="2" type="noConversion"/>
  </si>
  <si>
    <t>向上路八段/中山中路二段541巷</t>
    <phoneticPr fontId="2" type="noConversion"/>
  </si>
  <si>
    <r>
      <t>向上路八段/中華路(台一線)</t>
    </r>
    <r>
      <rPr>
        <sz val="14"/>
        <color rgb="FFFF0000"/>
        <rFont val="微軟正黑體"/>
        <family val="2"/>
        <charset val="136"/>
      </rPr>
      <t>右轉</t>
    </r>
    <phoneticPr fontId="2" type="noConversion"/>
  </si>
  <si>
    <t>08:00-12:00</t>
    <phoneticPr fontId="2" type="noConversion"/>
  </si>
  <si>
    <t>中華路三段(台一線)/中山一路二段</t>
    <phoneticPr fontId="2" type="noConversion"/>
  </si>
  <si>
    <t>中華路三段(台一線)/中山中路一段</t>
    <phoneticPr fontId="2" type="noConversion"/>
  </si>
  <si>
    <t>中華路三段(台一線)/中山二路二段</t>
    <phoneticPr fontId="2" type="noConversion"/>
  </si>
  <si>
    <t>中華路二段(台一線)/沙田路五段315巷</t>
    <phoneticPr fontId="2" type="noConversion"/>
  </si>
  <si>
    <t>中華路二段(台一線)/中圳路</t>
    <phoneticPr fontId="2" type="noConversion"/>
  </si>
  <si>
    <r>
      <t>中華路二段(台一線)/</t>
    </r>
    <r>
      <rPr>
        <sz val="14"/>
        <color rgb="FFFF0000"/>
        <rFont val="微軟正黑體"/>
        <family val="2"/>
        <charset val="136"/>
      </rPr>
      <t>靠左</t>
    </r>
    <r>
      <rPr>
        <sz val="14"/>
        <color theme="1"/>
        <rFont val="微軟正黑體"/>
        <family val="2"/>
        <charset val="136"/>
      </rPr>
      <t>中華路一段</t>
    </r>
    <phoneticPr fontId="2" type="noConversion"/>
  </si>
  <si>
    <t>中華路一段/中華路一段221巷30弄</t>
    <phoneticPr fontId="2" type="noConversion"/>
  </si>
  <si>
    <t>中華路一段/中華路一段221巷</t>
    <phoneticPr fontId="2" type="noConversion"/>
  </si>
  <si>
    <t>中華路一段/茄投路一段</t>
    <phoneticPr fontId="2" type="noConversion"/>
  </si>
  <si>
    <t>中華路一段/沙田路四段</t>
    <phoneticPr fontId="2" type="noConversion"/>
  </si>
  <si>
    <t>沙田路四段/茄投路一段85巷</t>
    <phoneticPr fontId="2" type="noConversion"/>
  </si>
  <si>
    <t>沙田路三段/沙田路三段534巷</t>
    <phoneticPr fontId="2" type="noConversion"/>
  </si>
  <si>
    <t>沙田路三段/自由路口</t>
    <phoneticPr fontId="2" type="noConversion"/>
  </si>
  <si>
    <t>自由路/榮華街</t>
    <phoneticPr fontId="2" type="noConversion"/>
  </si>
  <si>
    <t>自由路/榮華街102巷</t>
    <phoneticPr fontId="2" type="noConversion"/>
  </si>
  <si>
    <t>自由路/華山路136巷</t>
    <phoneticPr fontId="2" type="noConversion"/>
  </si>
  <si>
    <t>自由路/華山路口</t>
    <phoneticPr fontId="2" type="noConversion"/>
  </si>
  <si>
    <t>自由路/自由路413巷</t>
    <phoneticPr fontId="2" type="noConversion"/>
  </si>
  <si>
    <t>自由路/福利路口</t>
    <phoneticPr fontId="2" type="noConversion"/>
  </si>
  <si>
    <r>
      <t>自由路/自治路口(</t>
    </r>
    <r>
      <rPr>
        <sz val="14"/>
        <color rgb="FFFF0000"/>
        <rFont val="微軟正黑體"/>
        <family val="2"/>
        <charset val="136"/>
      </rPr>
      <t>左轉</t>
    </r>
    <r>
      <rPr>
        <sz val="14"/>
        <color theme="1"/>
        <rFont val="微軟正黑體"/>
        <family val="2"/>
        <charset val="136"/>
      </rPr>
      <t>藍色公路)</t>
    </r>
    <phoneticPr fontId="2" type="noConversion"/>
  </si>
  <si>
    <t>藍色公路急彎處</t>
    <phoneticPr fontId="2" type="noConversion"/>
  </si>
  <si>
    <t>08:00-13:00</t>
    <phoneticPr fontId="2" type="noConversion"/>
  </si>
  <si>
    <t>藍色公路/自由路250巷</t>
    <phoneticPr fontId="2" type="noConversion"/>
  </si>
  <si>
    <t>藍色公路/第三補給站</t>
    <phoneticPr fontId="2" type="noConversion"/>
  </si>
  <si>
    <t>藍色公路/缺口處</t>
    <phoneticPr fontId="2" type="noConversion"/>
  </si>
  <si>
    <r>
      <t>藍色公路/遊園路一段</t>
    </r>
    <r>
      <rPr>
        <sz val="14"/>
        <color rgb="FFFF0000"/>
        <rFont val="微軟正黑體"/>
        <family val="2"/>
        <charset val="136"/>
      </rPr>
      <t>(右轉)</t>
    </r>
    <phoneticPr fontId="2" type="noConversion"/>
  </si>
  <si>
    <t>永春南路/培德路</t>
    <phoneticPr fontId="2" type="noConversion"/>
  </si>
  <si>
    <t>永春南路/永春南路430巷(左轉)</t>
    <phoneticPr fontId="2" type="noConversion"/>
  </si>
  <si>
    <t>替代道路:永春南路430巷/嶺東路</t>
    <phoneticPr fontId="2" type="noConversion"/>
  </si>
  <si>
    <t>精科路/精科東路-2</t>
    <phoneticPr fontId="2" type="noConversion"/>
  </si>
  <si>
    <t>精科路/文山五街</t>
    <phoneticPr fontId="2" type="noConversion"/>
  </si>
  <si>
    <t>精科路/文山六街</t>
    <phoneticPr fontId="2" type="noConversion"/>
  </si>
  <si>
    <r>
      <t>精科路/向上路五段</t>
    </r>
    <r>
      <rPr>
        <sz val="14"/>
        <color rgb="FFFF0000"/>
        <rFont val="微軟正黑體"/>
        <family val="2"/>
        <charset val="136"/>
      </rPr>
      <t>(右轉)</t>
    </r>
    <phoneticPr fontId="2" type="noConversion"/>
  </si>
  <si>
    <t>向上路五段/保安三街</t>
    <phoneticPr fontId="2" type="noConversion"/>
  </si>
  <si>
    <t>向上路四段/環中路四段(筏子溪橋前)</t>
    <phoneticPr fontId="2" type="noConversion"/>
  </si>
  <si>
    <t>向上路四段/環中路四段(筏子溪橋)</t>
    <phoneticPr fontId="2" type="noConversion"/>
  </si>
  <si>
    <t>向上路三段/新富路</t>
    <phoneticPr fontId="2" type="noConversion"/>
  </si>
  <si>
    <t>向上路三段/龍富路四段</t>
    <phoneticPr fontId="2" type="noConversion"/>
  </si>
  <si>
    <t>向上路三段/益豐路四段</t>
    <phoneticPr fontId="2" type="noConversion"/>
  </si>
  <si>
    <t>向上路三段/文心南五路</t>
    <phoneticPr fontId="2" type="noConversion"/>
  </si>
  <si>
    <r>
      <t>向上路三段/五權西路二段</t>
    </r>
    <r>
      <rPr>
        <sz val="14"/>
        <color rgb="FFFF0000"/>
        <rFont val="微軟正黑體"/>
        <family val="2"/>
        <charset val="136"/>
      </rPr>
      <t xml:space="preserve">(右轉) </t>
    </r>
    <phoneticPr fontId="2" type="noConversion"/>
  </si>
  <si>
    <t>五權西路二段/永春東七路</t>
    <phoneticPr fontId="2" type="noConversion"/>
  </si>
  <si>
    <t>五權西路二段/三厝街</t>
    <phoneticPr fontId="2" type="noConversion"/>
  </si>
  <si>
    <t>五權西路二段/黎明路一段(南屯路860巷)</t>
    <phoneticPr fontId="2" type="noConversion"/>
  </si>
  <si>
    <r>
      <t>五權西路二段/惠中路三段</t>
    </r>
    <r>
      <rPr>
        <sz val="14"/>
        <color rgb="FFFF0000"/>
        <rFont val="微軟正黑體"/>
        <family val="2"/>
        <charset val="136"/>
      </rPr>
      <t>(左轉)</t>
    </r>
    <phoneticPr fontId="2" type="noConversion"/>
  </si>
  <si>
    <t>惠中路三段/大墩七街</t>
    <phoneticPr fontId="2" type="noConversion"/>
  </si>
  <si>
    <t>惠中路三段(向學路前一路口)</t>
    <phoneticPr fontId="2" type="noConversion"/>
  </si>
  <si>
    <r>
      <t>惠中路三段/大富街</t>
    </r>
    <r>
      <rPr>
        <sz val="14"/>
        <color rgb="FFFF0000"/>
        <rFont val="微軟正黑體"/>
        <family val="2"/>
        <charset val="136"/>
      </rPr>
      <t>(回程)</t>
    </r>
    <phoneticPr fontId="2" type="noConversion"/>
  </si>
  <si>
    <r>
      <t>惠中路三段/大墩十一街</t>
    </r>
    <r>
      <rPr>
        <sz val="14"/>
        <color rgb="FFFF0000"/>
        <rFont val="微軟正黑體"/>
        <family val="2"/>
        <charset val="136"/>
      </rPr>
      <t>(回程)</t>
    </r>
    <phoneticPr fontId="2" type="noConversion"/>
  </si>
  <si>
    <r>
      <t>惠中路三段/大墩十二街</t>
    </r>
    <r>
      <rPr>
        <sz val="14"/>
        <color rgb="FFFF0000"/>
        <rFont val="微軟正黑體"/>
        <family val="2"/>
        <charset val="136"/>
      </rPr>
      <t>(回程)</t>
    </r>
    <phoneticPr fontId="2" type="noConversion"/>
  </si>
  <si>
    <r>
      <t>惠中路三段/公益路二段</t>
    </r>
    <r>
      <rPr>
        <sz val="14"/>
        <color rgb="FFFF0000"/>
        <rFont val="微軟正黑體"/>
        <family val="2"/>
        <charset val="136"/>
      </rPr>
      <t>(回程)</t>
    </r>
    <phoneticPr fontId="2" type="noConversion"/>
  </si>
  <si>
    <t>08:00-13:30</t>
    <phoneticPr fontId="2" type="noConversion"/>
  </si>
  <si>
    <r>
      <t>惠中路二段/大業路</t>
    </r>
    <r>
      <rPr>
        <sz val="14"/>
        <color rgb="FFFF0000"/>
        <rFont val="微軟正黑體"/>
        <family val="2"/>
        <charset val="136"/>
      </rPr>
      <t>(回程)</t>
    </r>
    <phoneticPr fontId="2" type="noConversion"/>
  </si>
  <si>
    <r>
      <t>惠中路二段/文心一路</t>
    </r>
    <r>
      <rPr>
        <sz val="14"/>
        <color rgb="FFFF0000"/>
        <rFont val="微軟正黑體"/>
        <family val="2"/>
        <charset val="136"/>
      </rPr>
      <t>(回程)</t>
    </r>
    <phoneticPr fontId="2" type="noConversion"/>
  </si>
  <si>
    <r>
      <t>惠中路二段/政和路</t>
    </r>
    <r>
      <rPr>
        <sz val="14"/>
        <color rgb="FFFF0000"/>
        <rFont val="微軟正黑體"/>
        <family val="2"/>
        <charset val="136"/>
      </rPr>
      <t>(回程)</t>
    </r>
    <phoneticPr fontId="2" type="noConversion"/>
  </si>
  <si>
    <r>
      <t>惠中路二段/市政路</t>
    </r>
    <r>
      <rPr>
        <sz val="14"/>
        <color rgb="FFFF0000"/>
        <rFont val="微軟正黑體"/>
        <family val="2"/>
        <charset val="136"/>
      </rPr>
      <t>(回程)</t>
    </r>
    <phoneticPr fontId="2" type="noConversion"/>
  </si>
  <si>
    <r>
      <t>惠中路一段/市政北一路</t>
    </r>
    <r>
      <rPr>
        <sz val="14"/>
        <color rgb="FFFF0000"/>
        <rFont val="微軟正黑體"/>
        <family val="2"/>
        <charset val="136"/>
      </rPr>
      <t>(回程)</t>
    </r>
    <phoneticPr fontId="2" type="noConversion"/>
  </si>
  <si>
    <r>
      <t>惠中路一段/市政北三路</t>
    </r>
    <r>
      <rPr>
        <sz val="14"/>
        <color rgb="FFFF0000"/>
        <rFont val="微軟正黑體"/>
        <family val="2"/>
        <charset val="136"/>
      </rPr>
      <t>(回程)</t>
    </r>
    <phoneticPr fontId="2" type="noConversion"/>
  </si>
  <si>
    <r>
      <t>惠中路一段/市政北五路</t>
    </r>
    <r>
      <rPr>
        <sz val="14"/>
        <color rgb="FFFF0000"/>
        <rFont val="微軟正黑體"/>
        <family val="2"/>
        <charset val="136"/>
      </rPr>
      <t>(回程)</t>
    </r>
    <phoneticPr fontId="2" type="noConversion"/>
  </si>
  <si>
    <t>惠中路一段(終點)</t>
    <phoneticPr fontId="2" type="noConversion"/>
  </si>
  <si>
    <t>指示牌</t>
  </si>
  <si>
    <t>05:00-12:30</t>
    <phoneticPr fontId="2" type="noConversion"/>
  </si>
  <si>
    <t>05:30-08:00</t>
    <phoneticPr fontId="2" type="noConversion"/>
  </si>
  <si>
    <t>05:00-07:00</t>
    <phoneticPr fontId="2" type="noConversion"/>
  </si>
  <si>
    <t>05:30-08:30</t>
    <phoneticPr fontId="2" type="noConversion"/>
  </si>
  <si>
    <t>6:30-9:30</t>
    <phoneticPr fontId="2" type="noConversion"/>
  </si>
  <si>
    <t>6:30-11:00</t>
    <phoneticPr fontId="2" type="noConversion"/>
  </si>
  <si>
    <t>7:00-11:30</t>
    <phoneticPr fontId="2" type="noConversion"/>
  </si>
  <si>
    <t>7:30-12:00</t>
    <phoneticPr fontId="2" type="noConversion"/>
  </si>
  <si>
    <t>7:30-13:00</t>
    <phoneticPr fontId="2" type="noConversion"/>
  </si>
  <si>
    <t>7:30-13:30</t>
    <phoneticPr fontId="2" type="noConversion"/>
  </si>
  <si>
    <t>00:00-13:30</t>
    <phoneticPr fontId="2" type="noConversion"/>
  </si>
  <si>
    <t>7:30-13:00</t>
    <phoneticPr fontId="2" type="noConversion"/>
  </si>
  <si>
    <t>指示牌</t>
    <phoneticPr fontId="2" type="noConversion"/>
  </si>
  <si>
    <t>1(右轉路口)</t>
    <phoneticPr fontId="2" type="noConversion"/>
  </si>
  <si>
    <t>重複</t>
    <phoneticPr fontId="2" type="noConversion"/>
  </si>
  <si>
    <t>停車場</t>
    <phoneticPr fontId="2" type="noConversion"/>
  </si>
  <si>
    <t>3站補給站+組長</t>
    <phoneticPr fontId="2" type="noConversion"/>
  </si>
  <si>
    <t>中山路一段/東安路</t>
  </si>
  <si>
    <t>中山路一段/中山路一段72巷</t>
  </si>
  <si>
    <t>中山路一段/二崁路</t>
  </si>
  <si>
    <t>中山路一段/義和三街</t>
  </si>
  <si>
    <t>中山路一段/重義三路</t>
  </si>
  <si>
    <t>中山路一段/中山路一段484巷</t>
  </si>
  <si>
    <t>中山路一段/義和二街</t>
  </si>
  <si>
    <t>經國路/中山路一段</t>
  </si>
  <si>
    <t>中山路一段/重義一路</t>
  </si>
  <si>
    <t>中山路一段/文曲路</t>
  </si>
  <si>
    <t>中山路一段/經國路95巷</t>
  </si>
  <si>
    <t>經國路/新美街</t>
  </si>
  <si>
    <t>中華北路/溪頭路</t>
  </si>
  <si>
    <t>07:00-11:01</t>
  </si>
  <si>
    <t>07:00-11:02</t>
  </si>
  <si>
    <t>07:00-11:03</t>
  </si>
  <si>
    <t>大甲區</t>
    <phoneticPr fontId="2" type="noConversion"/>
  </si>
  <si>
    <t>周進成 涂勝育 沈文柄</t>
    <phoneticPr fontId="2" type="noConversion"/>
  </si>
  <si>
    <t>鄭炎森 許志宏</t>
    <phoneticPr fontId="2" type="noConversion"/>
  </si>
  <si>
    <t>林金森</t>
    <phoneticPr fontId="2" type="noConversion"/>
  </si>
  <si>
    <t>黃豐年</t>
    <phoneticPr fontId="2" type="noConversion"/>
  </si>
  <si>
    <t>蔡炎福 游有弟</t>
    <phoneticPr fontId="2" type="noConversion"/>
  </si>
  <si>
    <t>賴阿萬 鄭永貴</t>
    <phoneticPr fontId="2" type="noConversion"/>
  </si>
  <si>
    <t>龔素文</t>
    <phoneticPr fontId="2" type="noConversion"/>
  </si>
  <si>
    <t xml:space="preserve">康應華 許秀蓮 </t>
    <phoneticPr fontId="2" type="noConversion"/>
  </si>
  <si>
    <t>廖李淑梅</t>
  </si>
  <si>
    <t>廖清和</t>
  </si>
  <si>
    <t xml:space="preserve">張武鵬 </t>
  </si>
  <si>
    <t xml:space="preserve"> 黃昶凱</t>
  </si>
  <si>
    <t>林美雲</t>
  </si>
  <si>
    <t>李明珠</t>
    <phoneticPr fontId="2" type="noConversion"/>
  </si>
  <si>
    <t xml:space="preserve"> 林維竫</t>
    <phoneticPr fontId="2" type="noConversion"/>
  </si>
  <si>
    <t xml:space="preserve">黃太益 </t>
  </si>
  <si>
    <t>陳麗娟 廖菊仙</t>
  </si>
  <si>
    <t>王訓鋒</t>
  </si>
  <si>
    <t>劉吉祥</t>
  </si>
  <si>
    <t>張政堂</t>
    <phoneticPr fontId="2" type="noConversion"/>
  </si>
  <si>
    <t>吳美玲</t>
    <phoneticPr fontId="2" type="noConversion"/>
  </si>
  <si>
    <t>吳美珍</t>
    <phoneticPr fontId="2" type="noConversion"/>
  </si>
  <si>
    <t>郭惠玉</t>
    <phoneticPr fontId="2" type="noConversion"/>
  </si>
  <si>
    <t xml:space="preserve"> 林美莉</t>
    <phoneticPr fontId="2" type="noConversion"/>
  </si>
  <si>
    <t>余俊昌</t>
  </si>
  <si>
    <t>彭淑貞</t>
    <phoneticPr fontId="2" type="noConversion"/>
  </si>
  <si>
    <t>陳懷瑄</t>
    <phoneticPr fontId="2" type="noConversion"/>
  </si>
  <si>
    <t xml:space="preserve">孫筱慧 黃光銘 </t>
    <phoneticPr fontId="2" type="noConversion"/>
  </si>
  <si>
    <t>邱冠傑</t>
  </si>
  <si>
    <t>魏繹家</t>
  </si>
  <si>
    <t>余秋火</t>
  </si>
  <si>
    <t>黃祈竣 蔡芸姿 黃億婕</t>
    <phoneticPr fontId="2" type="noConversion"/>
  </si>
  <si>
    <t>李安南</t>
    <phoneticPr fontId="2" type="noConversion"/>
  </si>
  <si>
    <t>李安慶 袁慧怡</t>
  </si>
  <si>
    <t>王宗尉</t>
  </si>
  <si>
    <t>黃心立</t>
    <phoneticPr fontId="2" type="noConversion"/>
  </si>
  <si>
    <t>劉禹含</t>
    <phoneticPr fontId="2" type="noConversion"/>
  </si>
  <si>
    <t>曾家妍</t>
    <phoneticPr fontId="2" type="noConversion"/>
  </si>
  <si>
    <t xml:space="preserve">陳玉玲 黃淑華 </t>
    <phoneticPr fontId="2" type="noConversion"/>
  </si>
  <si>
    <t xml:space="preserve"> 陳俊甥</t>
  </si>
  <si>
    <t>黃幼嘉</t>
    <phoneticPr fontId="2" type="noConversion"/>
  </si>
  <si>
    <t>曾郁婷</t>
  </si>
  <si>
    <t>黃吉慈</t>
  </si>
  <si>
    <t>游永昕</t>
    <phoneticPr fontId="2" type="noConversion"/>
  </si>
  <si>
    <t>陳佩芬</t>
    <phoneticPr fontId="2" type="noConversion"/>
  </si>
  <si>
    <t>陳夢鑠</t>
    <phoneticPr fontId="2" type="noConversion"/>
  </si>
  <si>
    <t>陳佩涵</t>
    <phoneticPr fontId="2" type="noConversion"/>
  </si>
  <si>
    <t>廖明源</t>
    <phoneticPr fontId="2" type="noConversion"/>
  </si>
  <si>
    <t>劉孟芬</t>
    <phoneticPr fontId="2" type="noConversion"/>
  </si>
  <si>
    <t>吳文貴</t>
    <phoneticPr fontId="2" type="noConversion"/>
  </si>
  <si>
    <t>林幸玲</t>
    <phoneticPr fontId="2" type="noConversion"/>
  </si>
  <si>
    <t>楊志清</t>
    <phoneticPr fontId="2" type="noConversion"/>
  </si>
  <si>
    <t>曾美華</t>
    <phoneticPr fontId="2" type="noConversion"/>
  </si>
  <si>
    <t>楊鎧懋</t>
    <phoneticPr fontId="2" type="noConversion"/>
  </si>
  <si>
    <t>王煜頂</t>
    <phoneticPr fontId="2" type="noConversion"/>
  </si>
  <si>
    <t>柯富強</t>
    <phoneticPr fontId="2" type="noConversion"/>
  </si>
  <si>
    <t>楊凱佑</t>
    <phoneticPr fontId="2" type="noConversion"/>
  </si>
  <si>
    <t>王馥萱</t>
    <phoneticPr fontId="2" type="noConversion"/>
  </si>
  <si>
    <t>李日青</t>
    <phoneticPr fontId="2" type="noConversion"/>
  </si>
  <si>
    <t>張秀燕</t>
    <phoneticPr fontId="2" type="noConversion"/>
  </si>
  <si>
    <t>王佺珉</t>
    <phoneticPr fontId="2" type="noConversion"/>
  </si>
  <si>
    <t>謝依珊</t>
    <phoneticPr fontId="2" type="noConversion"/>
  </si>
  <si>
    <t>陳育琮  王辰瑜</t>
    <phoneticPr fontId="2" type="noConversion"/>
  </si>
  <si>
    <t>羅翊弘</t>
    <phoneticPr fontId="2" type="noConversion"/>
  </si>
  <si>
    <t>陳進龍</t>
    <phoneticPr fontId="2" type="noConversion"/>
  </si>
  <si>
    <t>謝昭平</t>
    <phoneticPr fontId="2" type="noConversion"/>
  </si>
  <si>
    <t>劉崇義</t>
    <phoneticPr fontId="2" type="noConversion"/>
  </si>
  <si>
    <t>江繼開</t>
    <phoneticPr fontId="2" type="noConversion"/>
  </si>
  <si>
    <t>蔡振雄</t>
    <phoneticPr fontId="2" type="noConversion"/>
  </si>
  <si>
    <t>林敏慧 王振國</t>
    <phoneticPr fontId="2" type="noConversion"/>
  </si>
  <si>
    <t>潘若華</t>
    <phoneticPr fontId="2" type="noConversion"/>
  </si>
  <si>
    <t>何榮生</t>
    <phoneticPr fontId="2" type="noConversion"/>
  </si>
  <si>
    <t>陳錫鵬</t>
    <phoneticPr fontId="2" type="noConversion"/>
  </si>
  <si>
    <t>楊志郎</t>
    <phoneticPr fontId="2" type="noConversion"/>
  </si>
  <si>
    <t>呂淑卿</t>
    <phoneticPr fontId="2" type="noConversion"/>
  </si>
  <si>
    <t>賈忠心</t>
    <phoneticPr fontId="2" type="noConversion"/>
  </si>
  <si>
    <t>汪呈遠</t>
    <phoneticPr fontId="2" type="noConversion"/>
  </si>
  <si>
    <t>陳薏如</t>
    <phoneticPr fontId="2" type="noConversion"/>
  </si>
  <si>
    <t>廖三發</t>
    <phoneticPr fontId="2" type="noConversion"/>
  </si>
  <si>
    <t>蕭春林</t>
    <phoneticPr fontId="2" type="noConversion"/>
  </si>
  <si>
    <t>洪雲騫</t>
    <phoneticPr fontId="2" type="noConversion"/>
  </si>
  <si>
    <t>劉月如</t>
    <phoneticPr fontId="2" type="noConversion"/>
  </si>
  <si>
    <t>詹益師</t>
    <phoneticPr fontId="2" type="noConversion"/>
  </si>
  <si>
    <t>鄭文正</t>
    <phoneticPr fontId="2" type="noConversion"/>
  </si>
  <si>
    <t>游豐蜜</t>
    <phoneticPr fontId="2" type="noConversion"/>
  </si>
  <si>
    <t>張雨金</t>
    <phoneticPr fontId="2" type="noConversion"/>
  </si>
  <si>
    <t>周春美</t>
    <phoneticPr fontId="2" type="noConversion"/>
  </si>
  <si>
    <t>李國立 賴志明  劉妍均 邱仕銅</t>
    <phoneticPr fontId="2" type="noConversion"/>
  </si>
  <si>
    <t>林進堂</t>
    <phoneticPr fontId="2" type="noConversion"/>
  </si>
  <si>
    <t>薛全賢</t>
    <phoneticPr fontId="2" type="noConversion"/>
  </si>
  <si>
    <t>趙永發 黃玉鳳</t>
    <phoneticPr fontId="2" type="noConversion"/>
  </si>
  <si>
    <t>傅環</t>
    <phoneticPr fontId="2" type="noConversion"/>
  </si>
  <si>
    <t>范智雄 范秀卉</t>
    <phoneticPr fontId="2" type="noConversion"/>
  </si>
  <si>
    <t>賴曉芸</t>
    <phoneticPr fontId="2" type="noConversion"/>
  </si>
  <si>
    <t>張明堅</t>
    <phoneticPr fontId="2" type="noConversion"/>
  </si>
  <si>
    <t>蕭裕學</t>
  </si>
  <si>
    <t>李娣虹</t>
  </si>
  <si>
    <t>許虹榆</t>
    <phoneticPr fontId="2" type="noConversion"/>
  </si>
  <si>
    <t>林郁伶</t>
    <phoneticPr fontId="2" type="noConversion"/>
  </si>
  <si>
    <t>古玉華</t>
    <phoneticPr fontId="2" type="noConversion"/>
  </si>
  <si>
    <t>鄭國正</t>
    <phoneticPr fontId="2" type="noConversion"/>
  </si>
  <si>
    <t>林麗玉 袁邑蓁</t>
    <phoneticPr fontId="2" type="noConversion"/>
  </si>
  <si>
    <t>洪玫瑰</t>
    <phoneticPr fontId="2" type="noConversion"/>
  </si>
  <si>
    <t>洪美麗</t>
    <phoneticPr fontId="2" type="noConversion"/>
  </si>
  <si>
    <t>丁于芳</t>
    <phoneticPr fontId="2" type="noConversion"/>
  </si>
  <si>
    <t>游秀宜</t>
    <phoneticPr fontId="2" type="noConversion"/>
  </si>
  <si>
    <t>梁秀美</t>
    <phoneticPr fontId="2" type="noConversion"/>
  </si>
  <si>
    <t>廖清明</t>
    <phoneticPr fontId="2" type="noConversion"/>
  </si>
  <si>
    <t>黃芸樺</t>
    <phoneticPr fontId="2" type="noConversion"/>
  </si>
  <si>
    <t>陳瑛霞</t>
    <phoneticPr fontId="2" type="noConversion"/>
  </si>
  <si>
    <t>郭正吉</t>
  </si>
  <si>
    <t xml:space="preserve"> 姜美涼 胡淑絹</t>
  </si>
  <si>
    <t>曾思參</t>
    <phoneticPr fontId="2" type="noConversion"/>
  </si>
  <si>
    <t>林壁蘭</t>
    <phoneticPr fontId="2" type="noConversion"/>
  </si>
  <si>
    <t>白清姿</t>
    <phoneticPr fontId="2" type="noConversion"/>
  </si>
  <si>
    <t>葉瑞琴</t>
    <phoneticPr fontId="2" type="noConversion"/>
  </si>
  <si>
    <t>謝惠津</t>
    <phoneticPr fontId="2" type="noConversion"/>
  </si>
  <si>
    <t>張雪紅</t>
    <phoneticPr fontId="2" type="noConversion"/>
  </si>
  <si>
    <t>陳月娥</t>
    <phoneticPr fontId="2" type="noConversion"/>
  </si>
  <si>
    <t>高文德</t>
    <phoneticPr fontId="2" type="noConversion"/>
  </si>
  <si>
    <t>陳雪美</t>
    <phoneticPr fontId="2" type="noConversion"/>
  </si>
  <si>
    <t xml:space="preserve">陳加芬 </t>
    <phoneticPr fontId="2" type="noConversion"/>
  </si>
  <si>
    <t>許寶星</t>
    <phoneticPr fontId="2" type="noConversion"/>
  </si>
  <si>
    <t>李清山</t>
    <phoneticPr fontId="2" type="noConversion"/>
  </si>
  <si>
    <t>郭勝男</t>
    <phoneticPr fontId="2" type="noConversion"/>
  </si>
  <si>
    <t>蔡全木</t>
    <phoneticPr fontId="2" type="noConversion"/>
  </si>
  <si>
    <t>吳永郁</t>
    <phoneticPr fontId="2" type="noConversion"/>
  </si>
  <si>
    <t>王子新</t>
    <phoneticPr fontId="2" type="noConversion"/>
  </si>
  <si>
    <t>林長發</t>
    <phoneticPr fontId="2" type="noConversion"/>
  </si>
  <si>
    <t>阮耀昌</t>
    <phoneticPr fontId="2" type="noConversion"/>
  </si>
  <si>
    <t>楊德財</t>
    <phoneticPr fontId="2" type="noConversion"/>
  </si>
  <si>
    <t>劉保旻</t>
    <phoneticPr fontId="2" type="noConversion"/>
  </si>
  <si>
    <t>蕭秀英</t>
    <phoneticPr fontId="2" type="noConversion"/>
  </si>
  <si>
    <t>林奇宏</t>
    <phoneticPr fontId="2" type="noConversion"/>
  </si>
  <si>
    <t>前導車</t>
    <phoneticPr fontId="2" type="noConversion"/>
  </si>
  <si>
    <t>路口人員巡視</t>
    <phoneticPr fontId="2" type="noConversion"/>
  </si>
  <si>
    <t>去年簡榮培機巡3-4人</t>
    <phoneticPr fontId="2" type="noConversion"/>
  </si>
  <si>
    <t>多5人</t>
    <phoneticPr fontId="2" type="noConversion"/>
  </si>
  <si>
    <t>許秋文</t>
    <phoneticPr fontId="2" type="noConversion"/>
  </si>
  <si>
    <t>劉耿宏</t>
    <phoneticPr fontId="2" type="noConversion"/>
  </si>
  <si>
    <t>陳伍妹</t>
  </si>
  <si>
    <t>余秋火 魏繹家</t>
    <phoneticPr fontId="2" type="noConversion"/>
  </si>
  <si>
    <r>
      <t>自由路/自治路口(</t>
    </r>
    <r>
      <rPr>
        <sz val="12"/>
        <color rgb="FFFF0000"/>
        <rFont val="微軟正黑體"/>
        <family val="2"/>
        <charset val="136"/>
      </rPr>
      <t>左轉</t>
    </r>
    <r>
      <rPr>
        <sz val="12"/>
        <color theme="1"/>
        <rFont val="微軟正黑體"/>
        <family val="2"/>
        <charset val="136"/>
      </rPr>
      <t>藍色公路)</t>
    </r>
    <phoneticPr fontId="2" type="noConversion"/>
  </si>
  <si>
    <r>
      <t>藍色公路/遊園路一段</t>
    </r>
    <r>
      <rPr>
        <sz val="12"/>
        <color rgb="FFFF0000"/>
        <rFont val="微軟正黑體"/>
        <family val="2"/>
        <charset val="136"/>
      </rPr>
      <t>(右轉)</t>
    </r>
    <phoneticPr fontId="2" type="noConversion"/>
  </si>
  <si>
    <t>陳孟煌 陳樺民</t>
  </si>
  <si>
    <t>劉佳灝</t>
  </si>
  <si>
    <t>蔡榮振 羅貴葉</t>
    <phoneticPr fontId="2" type="noConversion"/>
  </si>
  <si>
    <t>張進庭</t>
    <phoneticPr fontId="2" type="noConversion"/>
  </si>
  <si>
    <t>朱香茹 何秋菊</t>
    <phoneticPr fontId="2" type="noConversion"/>
  </si>
  <si>
    <t>陳世宗 林金蘭</t>
    <phoneticPr fontId="2" type="noConversion"/>
  </si>
  <si>
    <t>涂富昌</t>
    <phoneticPr fontId="2" type="noConversion"/>
  </si>
  <si>
    <t>張春滿</t>
    <phoneticPr fontId="2" type="noConversion"/>
  </si>
  <si>
    <t>陳石明</t>
    <phoneticPr fontId="2" type="noConversion"/>
  </si>
  <si>
    <t>許惠娟</t>
    <phoneticPr fontId="2" type="noConversion"/>
  </si>
  <si>
    <t>唐玉花</t>
    <phoneticPr fontId="2" type="noConversion"/>
  </si>
  <si>
    <t>施文傑</t>
    <phoneticPr fontId="2" type="noConversion"/>
  </si>
  <si>
    <t>羅宸汝</t>
    <phoneticPr fontId="2" type="noConversion"/>
  </si>
  <si>
    <t>許寶娟</t>
    <phoneticPr fontId="2" type="noConversion"/>
  </si>
  <si>
    <t>陳賢文 蘇火秋</t>
    <phoneticPr fontId="2" type="noConversion"/>
  </si>
  <si>
    <t>李健彪</t>
    <phoneticPr fontId="2" type="noConversion"/>
  </si>
  <si>
    <t>吳錦勇</t>
  </si>
  <si>
    <t>曾有德</t>
    <phoneticPr fontId="2" type="noConversion"/>
  </si>
  <si>
    <t>陳弘毅</t>
    <phoneticPr fontId="2" type="noConversion"/>
  </si>
  <si>
    <t>李青山</t>
    <phoneticPr fontId="2" type="noConversion"/>
  </si>
  <si>
    <t>王世祥</t>
    <phoneticPr fontId="2" type="noConversion"/>
  </si>
  <si>
    <t>蔡篤峯</t>
  </si>
  <si>
    <t>陳束綠</t>
    <phoneticPr fontId="2" type="noConversion"/>
  </si>
  <si>
    <t>李素娟</t>
    <phoneticPr fontId="2" type="noConversion"/>
  </si>
  <si>
    <t>蔡賢能</t>
    <phoneticPr fontId="2" type="noConversion"/>
  </si>
  <si>
    <t>顏榮賢</t>
    <phoneticPr fontId="2" type="noConversion"/>
  </si>
  <si>
    <t>周永敏</t>
    <phoneticPr fontId="2" type="noConversion"/>
  </si>
  <si>
    <t>許凱俊</t>
    <phoneticPr fontId="2" type="noConversion"/>
  </si>
  <si>
    <t>高志堅</t>
    <phoneticPr fontId="2" type="noConversion"/>
  </si>
  <si>
    <t>賴漢墻</t>
    <phoneticPr fontId="2" type="noConversion"/>
  </si>
  <si>
    <t>陳塗錐</t>
    <phoneticPr fontId="2" type="noConversion"/>
  </si>
  <si>
    <t>葉烈堂</t>
    <phoneticPr fontId="2" type="noConversion"/>
  </si>
  <si>
    <t>張妙珍</t>
    <phoneticPr fontId="2" type="noConversion"/>
  </si>
  <si>
    <t>陳秀治</t>
  </si>
  <si>
    <t>紀婉萍</t>
    <phoneticPr fontId="2" type="noConversion"/>
  </si>
  <si>
    <t>紀婉菁</t>
    <phoneticPr fontId="2" type="noConversion"/>
  </si>
  <si>
    <t>辛治民</t>
    <phoneticPr fontId="2" type="noConversion"/>
  </si>
  <si>
    <t>郭曼玲 紀安孫</t>
    <phoneticPr fontId="2" type="noConversion"/>
  </si>
  <si>
    <t>黃中賢 王治傑</t>
    <phoneticPr fontId="2" type="noConversion"/>
  </si>
  <si>
    <t>黃肇璟</t>
    <phoneticPr fontId="2" type="noConversion"/>
  </si>
  <si>
    <t>周朝祥</t>
    <phoneticPr fontId="2" type="noConversion"/>
  </si>
  <si>
    <t>黃信睿 蔡勝欣</t>
    <phoneticPr fontId="2" type="noConversion"/>
  </si>
  <si>
    <t>廖美容</t>
    <phoneticPr fontId="2" type="noConversion"/>
  </si>
  <si>
    <t>王茂駿</t>
    <phoneticPr fontId="2" type="noConversion"/>
  </si>
  <si>
    <t>白國衛 林雲鵬 謝碧霞</t>
    <phoneticPr fontId="2" type="noConversion"/>
  </si>
  <si>
    <t>魏嘉封 蔡麗卿</t>
    <phoneticPr fontId="2" type="noConversion"/>
  </si>
  <si>
    <t>李英珊</t>
    <phoneticPr fontId="2" type="noConversion"/>
  </si>
  <si>
    <t>蔡安民</t>
    <phoneticPr fontId="2" type="noConversion"/>
  </si>
  <si>
    <t>蔡麗美</t>
    <phoneticPr fontId="2" type="noConversion"/>
  </si>
  <si>
    <t>林皆正</t>
    <phoneticPr fontId="2" type="noConversion"/>
  </si>
  <si>
    <t>陳素真</t>
    <phoneticPr fontId="2" type="noConversion"/>
  </si>
  <si>
    <t>陳裕源 楊麗美</t>
    <phoneticPr fontId="2" type="noConversion"/>
  </si>
  <si>
    <t>周固超 楊麗菁</t>
    <phoneticPr fontId="2" type="noConversion"/>
  </si>
  <si>
    <t>黃世賢</t>
    <phoneticPr fontId="2" type="noConversion"/>
  </si>
  <si>
    <t xml:space="preserve">陳志昌 </t>
    <phoneticPr fontId="2" type="noConversion"/>
  </si>
  <si>
    <t>王淑芬</t>
  </si>
  <si>
    <t>巫泓陞 吳三龍</t>
    <phoneticPr fontId="2" type="noConversion"/>
  </si>
  <si>
    <t>王金瑋</t>
    <phoneticPr fontId="2" type="noConversion"/>
  </si>
  <si>
    <t>蔡清在 洪麗美</t>
    <phoneticPr fontId="2" type="noConversion"/>
  </si>
  <si>
    <t>蔡佳原</t>
    <phoneticPr fontId="2" type="noConversion"/>
  </si>
  <si>
    <t>蔡忠訓</t>
  </si>
  <si>
    <t>蔡佩珊</t>
    <phoneticPr fontId="2" type="noConversion"/>
  </si>
  <si>
    <t>蔡佩婷</t>
    <phoneticPr fontId="2" type="noConversion"/>
  </si>
  <si>
    <t>蔡清博</t>
    <phoneticPr fontId="2" type="noConversion"/>
  </si>
  <si>
    <t>陳清寶</t>
  </si>
  <si>
    <t>黃欽芳</t>
    <phoneticPr fontId="2" type="noConversion"/>
  </si>
  <si>
    <t>陳淑華</t>
    <phoneticPr fontId="2" type="noConversion"/>
  </si>
  <si>
    <t>李政義 魏棟樑</t>
    <phoneticPr fontId="2" type="noConversion"/>
  </si>
  <si>
    <t>陳素香</t>
    <phoneticPr fontId="2" type="noConversion"/>
  </si>
  <si>
    <t>陳淑娟</t>
  </si>
  <si>
    <t>蔡知岳</t>
  </si>
  <si>
    <t>吳宗蔚 鄭秀枝 洪淑盡</t>
    <phoneticPr fontId="2" type="noConversion"/>
  </si>
  <si>
    <t>黃文榮 洪素梅</t>
    <phoneticPr fontId="2" type="noConversion"/>
  </si>
  <si>
    <t>楊靜芳</t>
    <phoneticPr fontId="2" type="noConversion"/>
  </si>
  <si>
    <t>楊岳樵 陳美玲</t>
    <phoneticPr fontId="2" type="noConversion"/>
  </si>
  <si>
    <t>陳秀琪</t>
  </si>
  <si>
    <t>詹敏農</t>
    <phoneticPr fontId="2" type="noConversion"/>
  </si>
  <si>
    <t>王賢媚 莊麗雲 王琴</t>
    <phoneticPr fontId="2" type="noConversion"/>
  </si>
  <si>
    <t>蔡清旭</t>
  </si>
  <si>
    <t>薛麗鳳</t>
    <phoneticPr fontId="2" type="noConversion"/>
  </si>
  <si>
    <t>楊書枚 楊書株</t>
    <phoneticPr fontId="2" type="noConversion"/>
  </si>
  <si>
    <t>謝存泳</t>
    <phoneticPr fontId="2" type="noConversion"/>
  </si>
  <si>
    <t>現場人員</t>
    <phoneticPr fontId="2" type="noConversion"/>
  </si>
  <si>
    <t>謝瑞麟</t>
    <phoneticPr fontId="2" type="noConversion"/>
  </si>
  <si>
    <t>羅煥鈿</t>
    <phoneticPr fontId="2" type="noConversion"/>
  </si>
  <si>
    <t>周春美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</si>
</sst>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2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4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color theme="1"/>
      <name val="新細明體"/>
      <family val="2"/>
      <charset val="136"/>
      <scheme val="minor"/>
    </font>
    <font>
      <sz val="14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4"/>
      <color theme="1"/>
      <name val="新細明體"/>
      <family val="2"/>
      <charset val="136"/>
      <scheme val="minor"/>
    </font>
    <font>
      <b/>
      <sz val="16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4"/>
      <color rgb="FF0070C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6"/>
      <color theme="1"/>
      <name val="新細明體"/>
      <family val="2"/>
      <charset val="136"/>
      <scheme val="minor"/>
    </font>
    <font>
      <sz val="18"/>
      <color theme="1"/>
      <name val="新細明體"/>
      <family val="2"/>
      <charset val="136"/>
      <scheme val="minor"/>
    </font>
    <font>
      <sz val="18"/>
      <color theme="1"/>
      <name val="微軟正黑體"/>
      <family val="2"/>
      <charset val="136"/>
    </font>
    <font>
      <sz val="16"/>
      <color theme="1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3" xfId="0" applyFont="1" applyBorder="1" applyAlignment="1">
      <alignment vertical="center" wrapText="1"/>
    </xf>
    <xf numFmtId="20" fontId="6" fillId="0" borderId="3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0" fontId="5" fillId="3" borderId="0" xfId="0" applyFont="1" applyFill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20" fontId="6" fillId="2" borderId="3" xfId="0" applyNumberFormat="1" applyFont="1" applyFill="1" applyBorder="1" applyAlignment="1">
      <alignment horizontal="center" vertical="center" wrapText="1"/>
    </xf>
    <xf numFmtId="20" fontId="5" fillId="0" borderId="3" xfId="0" applyNumberFormat="1" applyFont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20" fontId="8" fillId="5" borderId="3" xfId="0" applyNumberFormat="1" applyFont="1" applyFill="1" applyBorder="1" applyAlignment="1">
      <alignment horizontal="center" vertical="center" wrapText="1"/>
    </xf>
    <xf numFmtId="176" fontId="8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20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0" borderId="2" xfId="0" applyFont="1" applyBorder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>
      <alignment vertical="center"/>
    </xf>
    <xf numFmtId="176" fontId="11" fillId="8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6" fillId="9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9" borderId="3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left" vertical="top" wrapText="1"/>
    </xf>
    <xf numFmtId="0" fontId="4" fillId="9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5" fillId="9" borderId="3" xfId="0" applyFont="1" applyFill="1" applyBorder="1">
      <alignment vertical="center"/>
    </xf>
    <xf numFmtId="0" fontId="5" fillId="9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9" borderId="3" xfId="0" applyFont="1" applyFill="1" applyBorder="1" applyAlignment="1">
      <alignment horizontal="left" vertical="center"/>
    </xf>
    <xf numFmtId="0" fontId="7" fillId="9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9" borderId="8" xfId="0" applyFont="1" applyFill="1" applyBorder="1">
      <alignment vertical="center"/>
    </xf>
    <xf numFmtId="0" fontId="5" fillId="9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6" fillId="0" borderId="8" xfId="0" applyFont="1" applyBorder="1">
      <alignment vertical="center"/>
    </xf>
    <xf numFmtId="20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3" fillId="5" borderId="17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20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1" xfId="0" applyFont="1" applyFill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left" vertical="top" wrapText="1"/>
    </xf>
    <xf numFmtId="0" fontId="12" fillId="9" borderId="3" xfId="0" applyFont="1" applyFill="1" applyBorder="1" applyAlignment="1">
      <alignment horizontal="center" vertical="top" wrapText="1"/>
    </xf>
    <xf numFmtId="0" fontId="4" fillId="9" borderId="17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top" wrapText="1"/>
    </xf>
    <xf numFmtId="20" fontId="4" fillId="0" borderId="8" xfId="0" applyNumberFormat="1" applyFont="1" applyBorder="1" applyAlignment="1">
      <alignment horizontal="center" vertical="center"/>
    </xf>
    <xf numFmtId="20" fontId="6" fillId="0" borderId="8" xfId="0" applyNumberFormat="1" applyFont="1" applyBorder="1" applyAlignment="1">
      <alignment horizontal="center" vertical="center" wrapText="1"/>
    </xf>
    <xf numFmtId="176" fontId="4" fillId="9" borderId="3" xfId="0" applyNumberFormat="1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176" fontId="15" fillId="5" borderId="3" xfId="0" applyNumberFormat="1" applyFont="1" applyFill="1" applyBorder="1" applyAlignment="1">
      <alignment horizontal="center" vertical="center" wrapText="1"/>
    </xf>
    <xf numFmtId="176" fontId="14" fillId="8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76" fontId="16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8" fillId="0" borderId="3" xfId="0" applyFont="1" applyBorder="1">
      <alignment vertical="center"/>
    </xf>
    <xf numFmtId="0" fontId="18" fillId="0" borderId="0" xfId="0" applyFont="1">
      <alignment vertical="center"/>
    </xf>
    <xf numFmtId="0" fontId="19" fillId="0" borderId="3" xfId="0" applyFont="1" applyBorder="1">
      <alignment vertical="center"/>
    </xf>
    <xf numFmtId="0" fontId="19" fillId="0" borderId="0" xfId="0" applyFont="1">
      <alignment vertical="center"/>
    </xf>
    <xf numFmtId="0" fontId="20" fillId="0" borderId="3" xfId="0" applyFont="1" applyBorder="1" applyAlignment="1">
      <alignment horizontal="center" vertical="center" wrapText="1"/>
    </xf>
    <xf numFmtId="0" fontId="19" fillId="9" borderId="3" xfId="0" applyFont="1" applyFill="1" applyBorder="1">
      <alignment vertical="center"/>
    </xf>
    <xf numFmtId="0" fontId="21" fillId="0" borderId="3" xfId="0" applyFont="1" applyBorder="1">
      <alignment vertical="center"/>
    </xf>
    <xf numFmtId="20" fontId="4" fillId="0" borderId="7" xfId="0" applyNumberFormat="1" applyFont="1" applyBorder="1" applyAlignment="1">
      <alignment horizontal="center" vertical="center"/>
    </xf>
    <xf numFmtId="20" fontId="4" fillId="0" borderId="9" xfId="0" applyNumberFormat="1" applyFont="1" applyBorder="1" applyAlignment="1">
      <alignment horizontal="center" vertical="center"/>
    </xf>
    <xf numFmtId="20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 wrapText="1"/>
    </xf>
    <xf numFmtId="20" fontId="6" fillId="0" borderId="9" xfId="0" applyNumberFormat="1" applyFont="1" applyBorder="1" applyAlignment="1">
      <alignment horizontal="center" vertical="center" wrapText="1"/>
    </xf>
    <xf numFmtId="20" fontId="6" fillId="0" borderId="8" xfId="0" applyNumberFormat="1" applyFont="1" applyBorder="1" applyAlignment="1">
      <alignment horizontal="center" vertical="center" wrapText="1"/>
    </xf>
    <xf numFmtId="20" fontId="6" fillId="0" borderId="10" xfId="0" applyNumberFormat="1" applyFont="1" applyBorder="1" applyAlignment="1">
      <alignment horizontal="center" vertical="center" wrapText="1"/>
    </xf>
    <xf numFmtId="20" fontId="6" fillId="0" borderId="11" xfId="0" applyNumberFormat="1" applyFont="1" applyBorder="1" applyAlignment="1">
      <alignment horizontal="center" vertical="center" wrapText="1"/>
    </xf>
    <xf numFmtId="20" fontId="6" fillId="0" borderId="12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312"/>
  <sheetViews>
    <sheetView tabSelected="1" view="pageBreakPreview" topLeftCell="A13" zoomScale="80" zoomScaleNormal="80" zoomScaleSheetLayoutView="80" workbookViewId="0">
      <selection activeCell="Y239" sqref="Y239"/>
    </sheetView>
  </sheetViews>
  <sheetFormatPr defaultColWidth="9" defaultRowHeight="19.5"/>
  <cols>
    <col min="1" max="1" width="7.25" style="6" bestFit="1" customWidth="1"/>
    <col min="2" max="2" width="10.625" style="6" customWidth="1"/>
    <col min="3" max="3" width="58.375" style="54" customWidth="1"/>
    <col min="4" max="4" width="17.25" style="55" customWidth="1"/>
    <col min="5" max="6" width="15.375" style="14" hidden="1" customWidth="1"/>
    <col min="7" max="7" width="16.75" style="45" customWidth="1"/>
    <col min="8" max="8" width="18.5" style="45" customWidth="1"/>
    <col min="9" max="9" width="26.5" style="19" customWidth="1"/>
    <col min="10" max="11" width="16.875" style="9" hidden="1" customWidth="1"/>
    <col min="12" max="12" width="26.625" style="9" customWidth="1"/>
    <col min="13" max="13" width="26.875" style="9" hidden="1" customWidth="1"/>
    <col min="14" max="14" width="26.875" style="21" hidden="1" customWidth="1"/>
    <col min="15" max="16" width="26.625" style="21" customWidth="1"/>
    <col min="17" max="17" width="7.25" style="22" hidden="1" customWidth="1"/>
    <col min="18" max="18" width="7.25" style="23" hidden="1" customWidth="1"/>
    <col min="19" max="19" width="12.5" style="23" hidden="1" customWidth="1"/>
    <col min="20" max="20" width="15.75" style="6" hidden="1" customWidth="1"/>
    <col min="21" max="21" width="9.75" style="6" hidden="1" customWidth="1"/>
    <col min="22" max="22" width="7.25" style="6" hidden="1" customWidth="1"/>
    <col min="23" max="23" width="12.5" style="6" hidden="1" customWidth="1"/>
    <col min="24" max="24" width="210.5" style="36" hidden="1" customWidth="1"/>
    <col min="25" max="25" width="22.125" style="1" customWidth="1"/>
    <col min="26" max="27" width="22.125" style="6" customWidth="1"/>
    <col min="28" max="28" width="57" style="6" customWidth="1"/>
    <col min="29" max="16384" width="9" style="2"/>
  </cols>
  <sheetData>
    <row r="1" spans="1:28" ht="27" customHeight="1">
      <c r="A1" s="148" t="s">
        <v>163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50"/>
    </row>
    <row r="2" spans="1:28" ht="160.15" customHeight="1">
      <c r="A2" s="145" t="s">
        <v>74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7"/>
    </row>
    <row r="3" spans="1:28" ht="84.2" customHeight="1">
      <c r="A3" s="157" t="s">
        <v>67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9"/>
      <c r="T3" s="24"/>
      <c r="U3" s="24"/>
      <c r="V3" s="24"/>
      <c r="W3" s="24"/>
      <c r="X3" s="25"/>
      <c r="AB3" s="86"/>
    </row>
    <row r="4" spans="1:28" s="33" customFormat="1" ht="24" customHeight="1">
      <c r="A4" s="87" t="s">
        <v>0</v>
      </c>
      <c r="B4" s="28" t="s">
        <v>54</v>
      </c>
      <c r="C4" s="52" t="s">
        <v>66</v>
      </c>
      <c r="D4" s="53" t="s">
        <v>1</v>
      </c>
      <c r="E4" s="29" t="s">
        <v>50</v>
      </c>
      <c r="F4" s="29" t="s">
        <v>51</v>
      </c>
      <c r="G4" s="13" t="s">
        <v>4</v>
      </c>
      <c r="H4" s="13" t="s">
        <v>25</v>
      </c>
      <c r="I4" s="30" t="s">
        <v>71</v>
      </c>
      <c r="J4" s="29"/>
      <c r="K4" s="29"/>
      <c r="L4" s="29" t="s">
        <v>72</v>
      </c>
      <c r="M4" s="29"/>
      <c r="N4" s="31"/>
      <c r="O4" s="42" t="s">
        <v>55</v>
      </c>
      <c r="P4" s="31" t="s">
        <v>64</v>
      </c>
      <c r="Q4" s="29" t="s">
        <v>2</v>
      </c>
      <c r="R4" s="29" t="s">
        <v>3</v>
      </c>
      <c r="S4" s="29" t="s">
        <v>4</v>
      </c>
      <c r="T4" s="28" t="s">
        <v>25</v>
      </c>
      <c r="U4" s="28" t="s">
        <v>5</v>
      </c>
      <c r="V4" s="28" t="s">
        <v>6</v>
      </c>
      <c r="W4" s="28" t="s">
        <v>43</v>
      </c>
      <c r="X4" s="34" t="s">
        <v>29</v>
      </c>
      <c r="Y4" s="32" t="s">
        <v>65</v>
      </c>
      <c r="Z4" s="37" t="s">
        <v>68</v>
      </c>
      <c r="AA4" s="37" t="s">
        <v>69</v>
      </c>
      <c r="AB4" s="88" t="s">
        <v>26</v>
      </c>
    </row>
    <row r="5" spans="1:28" ht="24" customHeight="1">
      <c r="A5" s="89">
        <v>1</v>
      </c>
      <c r="B5" s="59" t="s">
        <v>56</v>
      </c>
      <c r="C5" s="7" t="s">
        <v>7</v>
      </c>
      <c r="D5" s="62" t="s">
        <v>164</v>
      </c>
      <c r="E5" s="62">
        <v>0</v>
      </c>
      <c r="F5" s="62">
        <v>0</v>
      </c>
      <c r="G5" s="160">
        <v>5</v>
      </c>
      <c r="H5" s="160">
        <v>5</v>
      </c>
      <c r="I5" s="4">
        <v>0.25</v>
      </c>
      <c r="J5" s="4"/>
      <c r="K5" s="4"/>
      <c r="L5" s="4">
        <v>0.25</v>
      </c>
      <c r="M5" s="4"/>
      <c r="N5" s="17"/>
      <c r="O5" s="17" t="s">
        <v>372</v>
      </c>
      <c r="P5" s="17" t="s">
        <v>406</v>
      </c>
      <c r="Q5" s="160" t="s">
        <v>53</v>
      </c>
      <c r="R5" s="160">
        <v>2</v>
      </c>
      <c r="S5" s="62">
        <v>5</v>
      </c>
      <c r="T5" s="59">
        <v>5</v>
      </c>
      <c r="U5" s="168">
        <v>200</v>
      </c>
      <c r="V5" s="168">
        <v>50</v>
      </c>
      <c r="W5" s="59"/>
      <c r="X5" s="61"/>
      <c r="AB5" s="86"/>
    </row>
    <row r="6" spans="1:28" ht="24" customHeight="1">
      <c r="A6" s="89">
        <v>2</v>
      </c>
      <c r="B6" s="59" t="s">
        <v>56</v>
      </c>
      <c r="C6" s="7" t="s">
        <v>165</v>
      </c>
      <c r="D6" s="62" t="s">
        <v>166</v>
      </c>
      <c r="E6" s="62">
        <v>0.06</v>
      </c>
      <c r="F6" s="62">
        <f>F5+E6</f>
        <v>0.06</v>
      </c>
      <c r="G6" s="160"/>
      <c r="H6" s="160"/>
      <c r="I6" s="4">
        <v>0.25</v>
      </c>
      <c r="J6" s="4"/>
      <c r="K6" s="4"/>
      <c r="L6" s="4">
        <v>0.25</v>
      </c>
      <c r="M6" s="4"/>
      <c r="N6" s="17"/>
      <c r="O6" s="17" t="s">
        <v>374</v>
      </c>
      <c r="P6" s="17" t="s">
        <v>407</v>
      </c>
      <c r="Q6" s="160"/>
      <c r="R6" s="160"/>
      <c r="S6" s="62"/>
      <c r="T6" s="59"/>
      <c r="U6" s="168"/>
      <c r="V6" s="168"/>
      <c r="W6" s="59"/>
      <c r="X6" s="61"/>
      <c r="AB6" s="86"/>
    </row>
    <row r="7" spans="1:28" s="27" customFormat="1" ht="24" customHeight="1">
      <c r="A7" s="90">
        <v>3</v>
      </c>
      <c r="B7" s="15" t="s">
        <v>56</v>
      </c>
      <c r="C7" s="63" t="s">
        <v>167</v>
      </c>
      <c r="D7" s="5" t="s">
        <v>168</v>
      </c>
      <c r="E7" s="5"/>
      <c r="F7" s="5"/>
      <c r="G7" s="62">
        <v>1</v>
      </c>
      <c r="H7" s="62">
        <v>1</v>
      </c>
      <c r="I7" s="18"/>
      <c r="J7" s="5"/>
      <c r="K7" s="5"/>
      <c r="L7" s="5"/>
      <c r="M7" s="5"/>
      <c r="N7" s="20"/>
      <c r="O7" s="20"/>
      <c r="P7" s="20" t="s">
        <v>408</v>
      </c>
      <c r="Q7" s="5"/>
      <c r="R7" s="5">
        <v>0</v>
      </c>
      <c r="S7" s="5">
        <v>1</v>
      </c>
      <c r="T7" s="15">
        <v>1</v>
      </c>
      <c r="U7" s="15">
        <v>0</v>
      </c>
      <c r="V7" s="15">
        <v>0</v>
      </c>
      <c r="W7" s="15"/>
      <c r="X7" s="40"/>
      <c r="Y7" s="26"/>
      <c r="Z7" s="41"/>
      <c r="AA7" s="41"/>
      <c r="AB7" s="91" t="s">
        <v>70</v>
      </c>
    </row>
    <row r="8" spans="1:28" ht="24" customHeight="1">
      <c r="A8" s="89">
        <v>4</v>
      </c>
      <c r="B8" s="59" t="s">
        <v>56</v>
      </c>
      <c r="C8" s="7" t="s">
        <v>169</v>
      </c>
      <c r="D8" s="62" t="s">
        <v>166</v>
      </c>
      <c r="E8" s="62">
        <v>0.35</v>
      </c>
      <c r="F8" s="62">
        <f>F6+E8</f>
        <v>0.41</v>
      </c>
      <c r="G8" s="62">
        <v>1</v>
      </c>
      <c r="H8" s="62">
        <v>1</v>
      </c>
      <c r="I8" s="4">
        <v>0.25069444444444444</v>
      </c>
      <c r="J8" s="17">
        <f t="shared" ref="J8:J71" si="0">F8/35*60</f>
        <v>0.70285714285714285</v>
      </c>
      <c r="K8" s="17"/>
      <c r="L8" s="4">
        <v>0.25138888888888888</v>
      </c>
      <c r="M8" s="17">
        <f t="shared" ref="M8:M71" si="1">F8/15*60</f>
        <v>1.64</v>
      </c>
      <c r="N8" s="17"/>
      <c r="O8" s="17" t="s">
        <v>374</v>
      </c>
      <c r="P8" s="20" t="s">
        <v>409</v>
      </c>
      <c r="Q8" s="62"/>
      <c r="R8" s="62">
        <v>1</v>
      </c>
      <c r="S8" s="62">
        <v>1</v>
      </c>
      <c r="T8" s="59">
        <v>1</v>
      </c>
      <c r="U8" s="59">
        <v>30</v>
      </c>
      <c r="V8" s="59">
        <v>0</v>
      </c>
      <c r="W8" s="59"/>
      <c r="X8" s="61" t="s">
        <v>27</v>
      </c>
      <c r="AB8" s="86"/>
    </row>
    <row r="9" spans="1:28" ht="24" customHeight="1">
      <c r="A9" s="89">
        <v>5</v>
      </c>
      <c r="B9" s="59" t="s">
        <v>56</v>
      </c>
      <c r="C9" s="7" t="s">
        <v>170</v>
      </c>
      <c r="D9" s="62" t="s">
        <v>166</v>
      </c>
      <c r="E9" s="62">
        <v>0.35</v>
      </c>
      <c r="F9" s="62">
        <f t="shared" ref="F9:F72" si="2">F8+E9</f>
        <v>0.76</v>
      </c>
      <c r="G9" s="62">
        <v>2</v>
      </c>
      <c r="H9" s="62">
        <v>2</v>
      </c>
      <c r="I9" s="4">
        <v>0.25069444444444444</v>
      </c>
      <c r="J9" s="17">
        <f t="shared" si="0"/>
        <v>1.3028571428571429</v>
      </c>
      <c r="K9" s="17"/>
      <c r="L9" s="4">
        <v>0.25208333333333333</v>
      </c>
      <c r="M9" s="17">
        <f t="shared" si="1"/>
        <v>3.04</v>
      </c>
      <c r="N9" s="17"/>
      <c r="O9" s="17" t="s">
        <v>374</v>
      </c>
      <c r="P9" s="17" t="s">
        <v>410</v>
      </c>
      <c r="Q9" s="62" t="s">
        <v>53</v>
      </c>
      <c r="R9" s="62">
        <v>1</v>
      </c>
      <c r="S9" s="62">
        <v>2</v>
      </c>
      <c r="T9" s="59">
        <v>1</v>
      </c>
      <c r="U9" s="59">
        <v>0</v>
      </c>
      <c r="V9" s="59">
        <v>0</v>
      </c>
      <c r="W9" s="59"/>
      <c r="X9" s="61"/>
      <c r="AB9" s="86"/>
    </row>
    <row r="10" spans="1:28" ht="24" customHeight="1">
      <c r="A10" s="89">
        <v>6</v>
      </c>
      <c r="B10" s="59" t="s">
        <v>56</v>
      </c>
      <c r="C10" s="7" t="s">
        <v>171</v>
      </c>
      <c r="D10" s="62" t="s">
        <v>166</v>
      </c>
      <c r="E10" s="62">
        <v>0.28000000000000003</v>
      </c>
      <c r="F10" s="62">
        <f t="shared" si="2"/>
        <v>1.04</v>
      </c>
      <c r="G10" s="62">
        <v>2</v>
      </c>
      <c r="H10" s="62">
        <v>2</v>
      </c>
      <c r="I10" s="4">
        <v>0.25138888888888888</v>
      </c>
      <c r="J10" s="17">
        <f t="shared" si="0"/>
        <v>1.7828571428571429</v>
      </c>
      <c r="K10" s="17"/>
      <c r="L10" s="4">
        <v>0.25277777777777777</v>
      </c>
      <c r="M10" s="17">
        <f t="shared" si="1"/>
        <v>4.16</v>
      </c>
      <c r="N10" s="17"/>
      <c r="O10" s="17" t="s">
        <v>374</v>
      </c>
      <c r="P10" s="20" t="s">
        <v>411</v>
      </c>
      <c r="Q10" s="62" t="s">
        <v>53</v>
      </c>
      <c r="R10" s="62">
        <v>2</v>
      </c>
      <c r="S10" s="62">
        <v>2</v>
      </c>
      <c r="T10" s="59">
        <v>1</v>
      </c>
      <c r="U10" s="59">
        <v>0</v>
      </c>
      <c r="V10" s="59">
        <v>0</v>
      </c>
      <c r="W10" s="59"/>
      <c r="X10" s="61"/>
      <c r="AB10" s="86"/>
    </row>
    <row r="11" spans="1:28" ht="24" customHeight="1">
      <c r="A11" s="89">
        <v>7</v>
      </c>
      <c r="B11" s="59" t="s">
        <v>56</v>
      </c>
      <c r="C11" s="7" t="s">
        <v>172</v>
      </c>
      <c r="D11" s="62" t="s">
        <v>166</v>
      </c>
      <c r="E11" s="62">
        <v>7.8E-2</v>
      </c>
      <c r="F11" s="62">
        <f t="shared" si="2"/>
        <v>1.1180000000000001</v>
      </c>
      <c r="G11" s="62">
        <v>1</v>
      </c>
      <c r="H11" s="62">
        <v>1</v>
      </c>
      <c r="I11" s="151">
        <v>0.25347222222222221</v>
      </c>
      <c r="J11" s="17">
        <f t="shared" si="0"/>
        <v>1.9165714285714288</v>
      </c>
      <c r="K11" s="17"/>
      <c r="L11" s="151">
        <v>0.25763888888888892</v>
      </c>
      <c r="M11" s="17">
        <f t="shared" si="1"/>
        <v>4.4720000000000004</v>
      </c>
      <c r="N11" s="17"/>
      <c r="O11" s="17" t="s">
        <v>374</v>
      </c>
      <c r="P11" s="21" t="s">
        <v>412</v>
      </c>
      <c r="Q11" s="62"/>
      <c r="R11" s="62">
        <v>0</v>
      </c>
      <c r="S11" s="62">
        <v>1</v>
      </c>
      <c r="T11" s="59">
        <v>1</v>
      </c>
      <c r="U11" s="59">
        <v>0</v>
      </c>
      <c r="V11" s="59">
        <v>0</v>
      </c>
      <c r="W11" s="59"/>
      <c r="X11" s="61" t="s">
        <v>27</v>
      </c>
      <c r="AB11" s="86"/>
    </row>
    <row r="12" spans="1:28" ht="24" customHeight="1">
      <c r="A12" s="89">
        <v>8</v>
      </c>
      <c r="B12" s="59" t="s">
        <v>56</v>
      </c>
      <c r="C12" s="7" t="s">
        <v>173</v>
      </c>
      <c r="D12" s="62" t="s">
        <v>166</v>
      </c>
      <c r="E12" s="62">
        <v>0.16</v>
      </c>
      <c r="F12" s="62">
        <f t="shared" si="2"/>
        <v>1.278</v>
      </c>
      <c r="G12" s="62">
        <v>2</v>
      </c>
      <c r="H12" s="62">
        <v>2</v>
      </c>
      <c r="I12" s="152"/>
      <c r="J12" s="17">
        <f t="shared" si="0"/>
        <v>2.1908571428571428</v>
      </c>
      <c r="K12" s="17"/>
      <c r="L12" s="152"/>
      <c r="M12" s="17">
        <f t="shared" si="1"/>
        <v>5.1120000000000001</v>
      </c>
      <c r="N12" s="17"/>
      <c r="O12" s="17" t="s">
        <v>374</v>
      </c>
      <c r="P12" s="17" t="s">
        <v>413</v>
      </c>
      <c r="Q12" s="9"/>
      <c r="R12" s="62">
        <v>0</v>
      </c>
      <c r="S12" s="62">
        <v>1</v>
      </c>
      <c r="T12" s="59">
        <v>2</v>
      </c>
      <c r="U12" s="59">
        <v>0</v>
      </c>
      <c r="V12" s="59">
        <v>0</v>
      </c>
      <c r="W12" s="59"/>
      <c r="X12" s="61" t="s">
        <v>27</v>
      </c>
      <c r="AB12" s="86"/>
    </row>
    <row r="13" spans="1:28" ht="24" customHeight="1">
      <c r="A13" s="89">
        <v>9</v>
      </c>
      <c r="B13" s="59" t="s">
        <v>56</v>
      </c>
      <c r="C13" s="7" t="s">
        <v>174</v>
      </c>
      <c r="D13" s="62" t="s">
        <v>166</v>
      </c>
      <c r="E13" s="62">
        <v>0.12</v>
      </c>
      <c r="F13" s="62">
        <f t="shared" si="2"/>
        <v>1.3980000000000001</v>
      </c>
      <c r="G13" s="62">
        <v>1</v>
      </c>
      <c r="H13" s="62">
        <v>1</v>
      </c>
      <c r="I13" s="152"/>
      <c r="J13" s="17">
        <f t="shared" si="0"/>
        <v>2.3965714285714288</v>
      </c>
      <c r="K13" s="17"/>
      <c r="L13" s="152"/>
      <c r="M13" s="17">
        <f t="shared" si="1"/>
        <v>5.5920000000000005</v>
      </c>
      <c r="N13" s="17"/>
      <c r="O13" s="17" t="s">
        <v>374</v>
      </c>
      <c r="P13" s="17" t="s">
        <v>414</v>
      </c>
      <c r="Q13" s="62"/>
      <c r="R13" s="62">
        <v>1</v>
      </c>
      <c r="S13" s="62">
        <v>2</v>
      </c>
      <c r="T13" s="59"/>
      <c r="U13" s="59"/>
      <c r="V13" s="59"/>
      <c r="W13" s="59"/>
      <c r="X13" s="61"/>
      <c r="AB13" s="86"/>
    </row>
    <row r="14" spans="1:28" ht="24" customHeight="1">
      <c r="A14" s="89">
        <v>10</v>
      </c>
      <c r="B14" s="59" t="s">
        <v>56</v>
      </c>
      <c r="C14" s="7" t="s">
        <v>175</v>
      </c>
      <c r="D14" s="62" t="s">
        <v>166</v>
      </c>
      <c r="E14" s="62">
        <v>0.14000000000000001</v>
      </c>
      <c r="F14" s="62">
        <f t="shared" si="2"/>
        <v>1.5380000000000003</v>
      </c>
      <c r="G14" s="62">
        <v>1</v>
      </c>
      <c r="H14" s="62">
        <v>1</v>
      </c>
      <c r="I14" s="152"/>
      <c r="J14" s="17">
        <f t="shared" si="0"/>
        <v>2.636571428571429</v>
      </c>
      <c r="K14" s="17"/>
      <c r="L14" s="152"/>
      <c r="M14" s="17">
        <f t="shared" si="1"/>
        <v>6.152000000000001</v>
      </c>
      <c r="N14" s="17"/>
      <c r="O14" s="17" t="s">
        <v>374</v>
      </c>
      <c r="P14" s="17" t="s">
        <v>415</v>
      </c>
      <c r="Q14" s="62"/>
      <c r="R14" s="62">
        <v>1</v>
      </c>
      <c r="S14" s="62">
        <v>2</v>
      </c>
      <c r="T14" s="59"/>
      <c r="U14" s="59"/>
      <c r="V14" s="59"/>
      <c r="W14" s="59"/>
      <c r="X14" s="61"/>
      <c r="AB14" s="86"/>
    </row>
    <row r="15" spans="1:28" ht="24" customHeight="1">
      <c r="A15" s="89">
        <v>11</v>
      </c>
      <c r="B15" s="59" t="s">
        <v>56</v>
      </c>
      <c r="C15" s="7" t="s">
        <v>176</v>
      </c>
      <c r="D15" s="62" t="s">
        <v>166</v>
      </c>
      <c r="E15" s="62">
        <v>0.12</v>
      </c>
      <c r="F15" s="62">
        <f t="shared" si="2"/>
        <v>1.6580000000000004</v>
      </c>
      <c r="G15" s="62">
        <v>1</v>
      </c>
      <c r="H15" s="62">
        <v>1</v>
      </c>
      <c r="I15" s="152"/>
      <c r="J15" s="17">
        <f t="shared" si="0"/>
        <v>2.842285714285715</v>
      </c>
      <c r="K15" s="17"/>
      <c r="L15" s="152"/>
      <c r="M15" s="17">
        <f t="shared" si="1"/>
        <v>6.6320000000000014</v>
      </c>
      <c r="N15" s="17"/>
      <c r="O15" s="17" t="s">
        <v>374</v>
      </c>
      <c r="P15" s="17" t="s">
        <v>416</v>
      </c>
      <c r="Q15" s="62"/>
      <c r="R15" s="62">
        <v>0</v>
      </c>
      <c r="S15" s="62">
        <v>1</v>
      </c>
      <c r="T15" s="59"/>
      <c r="U15" s="59"/>
      <c r="V15" s="59"/>
      <c r="W15" s="59"/>
      <c r="X15" s="61"/>
      <c r="AB15" s="86"/>
    </row>
    <row r="16" spans="1:28" ht="24" customHeight="1">
      <c r="A16" s="89">
        <v>12</v>
      </c>
      <c r="B16" s="59" t="s">
        <v>56</v>
      </c>
      <c r="C16" s="7" t="s">
        <v>177</v>
      </c>
      <c r="D16" s="62" t="s">
        <v>166</v>
      </c>
      <c r="E16" s="62">
        <v>7.0000000000000007E-2</v>
      </c>
      <c r="F16" s="62">
        <f t="shared" si="2"/>
        <v>1.7280000000000004</v>
      </c>
      <c r="G16" s="62">
        <v>1</v>
      </c>
      <c r="H16" s="62">
        <v>1</v>
      </c>
      <c r="I16" s="152"/>
      <c r="J16" s="17">
        <f t="shared" si="0"/>
        <v>2.9622857142857151</v>
      </c>
      <c r="K16" s="17"/>
      <c r="L16" s="152"/>
      <c r="M16" s="17">
        <f t="shared" si="1"/>
        <v>6.9120000000000017</v>
      </c>
      <c r="N16" s="17"/>
      <c r="O16" s="17" t="s">
        <v>374</v>
      </c>
      <c r="P16" s="17" t="s">
        <v>417</v>
      </c>
      <c r="Q16" s="62"/>
      <c r="R16" s="62">
        <v>1</v>
      </c>
      <c r="S16" s="62">
        <v>1</v>
      </c>
      <c r="T16" s="59"/>
      <c r="U16" s="59"/>
      <c r="V16" s="59"/>
      <c r="W16" s="59"/>
      <c r="X16" s="61"/>
      <c r="AB16" s="86"/>
    </row>
    <row r="17" spans="1:28" ht="24" customHeight="1">
      <c r="A17" s="89">
        <v>13</v>
      </c>
      <c r="B17" s="59" t="s">
        <v>56</v>
      </c>
      <c r="C17" s="7" t="s">
        <v>178</v>
      </c>
      <c r="D17" s="62" t="s">
        <v>166</v>
      </c>
      <c r="E17" s="62">
        <v>0.17</v>
      </c>
      <c r="F17" s="62">
        <f t="shared" si="2"/>
        <v>1.8980000000000004</v>
      </c>
      <c r="G17" s="62">
        <v>1</v>
      </c>
      <c r="H17" s="62">
        <v>1</v>
      </c>
      <c r="I17" s="152"/>
      <c r="J17" s="17">
        <f t="shared" si="0"/>
        <v>3.2537142857142864</v>
      </c>
      <c r="K17" s="17"/>
      <c r="L17" s="152"/>
      <c r="M17" s="17">
        <f t="shared" si="1"/>
        <v>7.5920000000000014</v>
      </c>
      <c r="N17" s="17"/>
      <c r="O17" s="17" t="s">
        <v>374</v>
      </c>
      <c r="P17" s="17" t="s">
        <v>418</v>
      </c>
      <c r="Q17" s="62"/>
      <c r="R17" s="62">
        <v>0</v>
      </c>
      <c r="S17" s="62">
        <v>1</v>
      </c>
      <c r="T17" s="59"/>
      <c r="U17" s="59"/>
      <c r="V17" s="59"/>
      <c r="W17" s="59"/>
      <c r="X17" s="61"/>
      <c r="AB17" s="86"/>
    </row>
    <row r="18" spans="1:28" ht="24" customHeight="1">
      <c r="A18" s="89">
        <v>14</v>
      </c>
      <c r="B18" s="59" t="s">
        <v>56</v>
      </c>
      <c r="C18" s="7" t="s">
        <v>179</v>
      </c>
      <c r="D18" s="62" t="s">
        <v>46</v>
      </c>
      <c r="E18" s="62">
        <v>0.14000000000000001</v>
      </c>
      <c r="F18" s="62">
        <f t="shared" si="2"/>
        <v>2.0380000000000003</v>
      </c>
      <c r="G18" s="62">
        <v>1</v>
      </c>
      <c r="H18" s="62">
        <v>1</v>
      </c>
      <c r="I18" s="152"/>
      <c r="J18" s="17">
        <f t="shared" si="0"/>
        <v>3.4937142857142862</v>
      </c>
      <c r="K18" s="17"/>
      <c r="L18" s="152"/>
      <c r="M18" s="17">
        <f t="shared" si="1"/>
        <v>8.152000000000001</v>
      </c>
      <c r="N18" s="17"/>
      <c r="O18" s="17" t="s">
        <v>374</v>
      </c>
      <c r="P18" s="17" t="s">
        <v>419</v>
      </c>
      <c r="Q18" s="62"/>
      <c r="R18" s="62">
        <v>1</v>
      </c>
      <c r="S18" s="62">
        <v>1</v>
      </c>
      <c r="T18" s="59"/>
      <c r="U18" s="59"/>
      <c r="V18" s="59"/>
      <c r="W18" s="59"/>
      <c r="X18" s="61"/>
      <c r="AB18" s="86"/>
    </row>
    <row r="19" spans="1:28" ht="24" customHeight="1">
      <c r="A19" s="89">
        <v>15</v>
      </c>
      <c r="B19" s="59" t="s">
        <v>56</v>
      </c>
      <c r="C19" s="7" t="s">
        <v>180</v>
      </c>
      <c r="D19" s="62" t="s">
        <v>46</v>
      </c>
      <c r="E19" s="62">
        <v>0.12</v>
      </c>
      <c r="F19" s="62">
        <f t="shared" si="2"/>
        <v>2.1580000000000004</v>
      </c>
      <c r="G19" s="62">
        <v>1</v>
      </c>
      <c r="H19" s="62">
        <v>1</v>
      </c>
      <c r="I19" s="152"/>
      <c r="J19" s="17">
        <f t="shared" si="0"/>
        <v>3.6994285714285722</v>
      </c>
      <c r="K19" s="17"/>
      <c r="L19" s="152"/>
      <c r="M19" s="17">
        <f t="shared" si="1"/>
        <v>8.6320000000000014</v>
      </c>
      <c r="N19" s="17"/>
      <c r="O19" s="17" t="s">
        <v>374</v>
      </c>
      <c r="P19" s="17" t="s">
        <v>420</v>
      </c>
      <c r="Q19" s="62"/>
      <c r="R19" s="62">
        <v>0</v>
      </c>
      <c r="S19" s="62">
        <v>1</v>
      </c>
      <c r="T19" s="59"/>
      <c r="U19" s="59"/>
      <c r="V19" s="59"/>
      <c r="W19" s="16"/>
      <c r="X19" s="35"/>
      <c r="AB19" s="86"/>
    </row>
    <row r="20" spans="1:28" ht="24" customHeight="1">
      <c r="A20" s="89">
        <v>16</v>
      </c>
      <c r="B20" s="59" t="s">
        <v>56</v>
      </c>
      <c r="C20" s="7" t="s">
        <v>177</v>
      </c>
      <c r="D20" s="62" t="s">
        <v>46</v>
      </c>
      <c r="E20" s="62">
        <v>8.1000000000000003E-2</v>
      </c>
      <c r="F20" s="62">
        <f t="shared" si="2"/>
        <v>2.2390000000000003</v>
      </c>
      <c r="G20" s="62">
        <v>1</v>
      </c>
      <c r="H20" s="62">
        <v>1</v>
      </c>
      <c r="I20" s="152"/>
      <c r="J20" s="17">
        <f t="shared" si="0"/>
        <v>3.838285714285715</v>
      </c>
      <c r="K20" s="17"/>
      <c r="L20" s="152"/>
      <c r="M20" s="17">
        <f t="shared" si="1"/>
        <v>8.9560000000000013</v>
      </c>
      <c r="N20" s="17"/>
      <c r="O20" s="17" t="s">
        <v>374</v>
      </c>
      <c r="P20" s="17" t="s">
        <v>421</v>
      </c>
      <c r="Q20" s="62"/>
      <c r="R20" s="62">
        <v>0</v>
      </c>
      <c r="S20" s="62">
        <v>1</v>
      </c>
      <c r="T20" s="59"/>
      <c r="U20" s="59"/>
      <c r="V20" s="59"/>
      <c r="W20" s="59"/>
      <c r="X20" s="61"/>
      <c r="AB20" s="86"/>
    </row>
    <row r="21" spans="1:28" ht="24" customHeight="1">
      <c r="A21" s="89">
        <v>17</v>
      </c>
      <c r="B21" s="59" t="s">
        <v>56</v>
      </c>
      <c r="C21" s="7" t="s">
        <v>181</v>
      </c>
      <c r="D21" s="62" t="s">
        <v>46</v>
      </c>
      <c r="E21" s="62">
        <v>0.24</v>
      </c>
      <c r="F21" s="62">
        <f t="shared" si="2"/>
        <v>2.4790000000000001</v>
      </c>
      <c r="G21" s="62">
        <v>2</v>
      </c>
      <c r="H21" s="62">
        <v>2</v>
      </c>
      <c r="I21" s="152"/>
      <c r="J21" s="17">
        <f t="shared" si="0"/>
        <v>4.249714285714286</v>
      </c>
      <c r="K21" s="17"/>
      <c r="L21" s="152"/>
      <c r="M21" s="17">
        <f t="shared" si="1"/>
        <v>9.9160000000000004</v>
      </c>
      <c r="N21" s="17"/>
      <c r="O21" s="17" t="s">
        <v>374</v>
      </c>
      <c r="P21" s="17" t="s">
        <v>422</v>
      </c>
      <c r="Q21" s="62"/>
      <c r="R21" s="62">
        <v>0</v>
      </c>
      <c r="S21" s="62">
        <v>1</v>
      </c>
      <c r="T21" s="59"/>
      <c r="U21" s="59"/>
      <c r="V21" s="59"/>
      <c r="W21" s="59"/>
      <c r="X21" s="61"/>
      <c r="AB21" s="86"/>
    </row>
    <row r="22" spans="1:28" ht="24" customHeight="1">
      <c r="A22" s="89">
        <v>18</v>
      </c>
      <c r="B22" s="59" t="s">
        <v>56</v>
      </c>
      <c r="C22" s="7" t="s">
        <v>182</v>
      </c>
      <c r="D22" s="62" t="s">
        <v>166</v>
      </c>
      <c r="E22" s="62">
        <v>9.7000000000000003E-2</v>
      </c>
      <c r="F22" s="62">
        <f t="shared" si="2"/>
        <v>2.5760000000000001</v>
      </c>
      <c r="G22" s="62">
        <v>1</v>
      </c>
      <c r="H22" s="62">
        <v>1</v>
      </c>
      <c r="I22" s="153"/>
      <c r="J22" s="17">
        <f t="shared" si="0"/>
        <v>4.4160000000000004</v>
      </c>
      <c r="K22" s="17"/>
      <c r="L22" s="153"/>
      <c r="M22" s="17">
        <f t="shared" si="1"/>
        <v>10.304</v>
      </c>
      <c r="N22" s="17"/>
      <c r="O22" s="17" t="s">
        <v>374</v>
      </c>
      <c r="P22" s="17" t="s">
        <v>423</v>
      </c>
      <c r="Q22" s="62"/>
      <c r="R22" s="62">
        <v>0</v>
      </c>
      <c r="S22" s="62" t="s">
        <v>23</v>
      </c>
      <c r="T22" s="59"/>
      <c r="U22" s="59"/>
      <c r="V22" s="59"/>
      <c r="W22" s="59"/>
      <c r="X22" s="61"/>
      <c r="AB22" s="86"/>
    </row>
    <row r="23" spans="1:28" ht="24" customHeight="1">
      <c r="A23" s="89">
        <v>19</v>
      </c>
      <c r="B23" s="59" t="s">
        <v>56</v>
      </c>
      <c r="C23" s="7" t="s">
        <v>183</v>
      </c>
      <c r="D23" s="62" t="s">
        <v>46</v>
      </c>
      <c r="E23" s="62">
        <v>7.2999999999999995E-2</v>
      </c>
      <c r="F23" s="62">
        <f t="shared" si="2"/>
        <v>2.649</v>
      </c>
      <c r="G23" s="62">
        <v>1</v>
      </c>
      <c r="H23" s="62">
        <v>1</v>
      </c>
      <c r="I23" s="151">
        <v>0.25486111111111109</v>
      </c>
      <c r="J23" s="17">
        <f t="shared" si="0"/>
        <v>4.5411428571428569</v>
      </c>
      <c r="K23" s="17"/>
      <c r="L23" s="151">
        <v>0.26180555555555557</v>
      </c>
      <c r="M23" s="17">
        <f t="shared" si="1"/>
        <v>10.596</v>
      </c>
      <c r="N23" s="17"/>
      <c r="O23" s="17" t="s">
        <v>374</v>
      </c>
      <c r="P23" s="17" t="s">
        <v>424</v>
      </c>
      <c r="Q23" s="62"/>
      <c r="R23" s="62">
        <v>1</v>
      </c>
      <c r="S23" s="62" t="s">
        <v>23</v>
      </c>
      <c r="T23" s="59"/>
      <c r="U23" s="59"/>
      <c r="V23" s="59"/>
      <c r="W23" s="59"/>
      <c r="X23" s="61"/>
      <c r="AB23" s="86"/>
    </row>
    <row r="24" spans="1:28" ht="24" customHeight="1">
      <c r="A24" s="89">
        <v>20</v>
      </c>
      <c r="B24" s="59" t="s">
        <v>56</v>
      </c>
      <c r="C24" s="7" t="s">
        <v>184</v>
      </c>
      <c r="D24" s="62" t="s">
        <v>46</v>
      </c>
      <c r="E24" s="62">
        <v>0.18</v>
      </c>
      <c r="F24" s="62">
        <f t="shared" si="2"/>
        <v>2.8290000000000002</v>
      </c>
      <c r="G24" s="62">
        <v>1</v>
      </c>
      <c r="H24" s="62">
        <v>1</v>
      </c>
      <c r="I24" s="152"/>
      <c r="J24" s="17">
        <f t="shared" si="0"/>
        <v>4.8497142857142856</v>
      </c>
      <c r="K24" s="17"/>
      <c r="L24" s="152"/>
      <c r="M24" s="17">
        <f t="shared" si="1"/>
        <v>11.316000000000001</v>
      </c>
      <c r="N24" s="17"/>
      <c r="O24" s="17" t="s">
        <v>374</v>
      </c>
      <c r="P24" s="17" t="s">
        <v>425</v>
      </c>
      <c r="Q24" s="62" t="s">
        <v>53</v>
      </c>
      <c r="R24" s="62">
        <v>2</v>
      </c>
      <c r="S24" s="62">
        <v>2</v>
      </c>
      <c r="T24" s="59"/>
      <c r="U24" s="59"/>
      <c r="V24" s="59"/>
      <c r="W24" s="59"/>
      <c r="X24" s="61"/>
      <c r="AB24" s="86"/>
    </row>
    <row r="25" spans="1:28" ht="24" customHeight="1">
      <c r="A25" s="89">
        <v>21</v>
      </c>
      <c r="B25" s="59" t="s">
        <v>56</v>
      </c>
      <c r="C25" s="7" t="s">
        <v>185</v>
      </c>
      <c r="D25" s="62" t="s">
        <v>46</v>
      </c>
      <c r="E25" s="62">
        <v>0.22</v>
      </c>
      <c r="F25" s="62">
        <f t="shared" si="2"/>
        <v>3.0490000000000004</v>
      </c>
      <c r="G25" s="62">
        <v>1</v>
      </c>
      <c r="H25" s="62">
        <v>1</v>
      </c>
      <c r="I25" s="152"/>
      <c r="J25" s="17">
        <f t="shared" si="0"/>
        <v>5.2268571428571438</v>
      </c>
      <c r="K25" s="17"/>
      <c r="L25" s="152"/>
      <c r="M25" s="17">
        <f t="shared" si="1"/>
        <v>12.196000000000002</v>
      </c>
      <c r="N25" s="17"/>
      <c r="O25" s="17" t="s">
        <v>374</v>
      </c>
      <c r="P25" s="17" t="s">
        <v>426</v>
      </c>
      <c r="Q25" s="62"/>
      <c r="R25" s="62">
        <v>0</v>
      </c>
      <c r="S25" s="62">
        <v>1</v>
      </c>
      <c r="T25" s="59"/>
      <c r="U25" s="59"/>
      <c r="V25" s="59"/>
      <c r="W25" s="59"/>
      <c r="X25" s="61"/>
      <c r="AB25" s="86"/>
    </row>
    <row r="26" spans="1:28" ht="24" customHeight="1">
      <c r="A26" s="89">
        <v>22</v>
      </c>
      <c r="B26" s="59" t="s">
        <v>56</v>
      </c>
      <c r="C26" s="7" t="s">
        <v>186</v>
      </c>
      <c r="D26" s="62" t="s">
        <v>46</v>
      </c>
      <c r="E26" s="62">
        <v>0.75</v>
      </c>
      <c r="F26" s="62">
        <f t="shared" si="2"/>
        <v>3.7990000000000004</v>
      </c>
      <c r="G26" s="62">
        <v>1</v>
      </c>
      <c r="H26" s="62">
        <v>1</v>
      </c>
      <c r="I26" s="152"/>
      <c r="J26" s="17">
        <f t="shared" si="0"/>
        <v>6.5125714285714293</v>
      </c>
      <c r="K26" s="17"/>
      <c r="L26" s="152"/>
      <c r="M26" s="17">
        <f t="shared" si="1"/>
        <v>15.196000000000002</v>
      </c>
      <c r="N26" s="17"/>
      <c r="O26" s="17" t="s">
        <v>374</v>
      </c>
      <c r="P26" s="17" t="s">
        <v>427</v>
      </c>
      <c r="Q26" s="62"/>
      <c r="R26" s="62">
        <v>1</v>
      </c>
      <c r="S26" s="62">
        <v>1</v>
      </c>
      <c r="T26" s="59"/>
      <c r="U26" s="59"/>
      <c r="V26" s="59"/>
      <c r="W26" s="59"/>
      <c r="X26" s="61"/>
      <c r="AB26" s="86"/>
    </row>
    <row r="27" spans="1:28" ht="24" customHeight="1">
      <c r="A27" s="89">
        <v>23</v>
      </c>
      <c r="B27" s="59" t="s">
        <v>56</v>
      </c>
      <c r="C27" s="7" t="s">
        <v>187</v>
      </c>
      <c r="D27" s="62" t="s">
        <v>166</v>
      </c>
      <c r="E27" s="62">
        <v>9.2999999999999999E-2</v>
      </c>
      <c r="F27" s="62">
        <f t="shared" si="2"/>
        <v>3.8920000000000003</v>
      </c>
      <c r="G27" s="62">
        <v>1</v>
      </c>
      <c r="H27" s="62">
        <v>1</v>
      </c>
      <c r="I27" s="153"/>
      <c r="J27" s="17">
        <f t="shared" si="0"/>
        <v>6.6720000000000006</v>
      </c>
      <c r="K27" s="17"/>
      <c r="L27" s="153"/>
      <c r="M27" s="17">
        <f t="shared" si="1"/>
        <v>15.568000000000001</v>
      </c>
      <c r="N27" s="17"/>
      <c r="O27" s="17" t="s">
        <v>374</v>
      </c>
      <c r="P27" s="17" t="s">
        <v>428</v>
      </c>
      <c r="Q27" s="62"/>
      <c r="R27" s="62">
        <v>0</v>
      </c>
      <c r="S27" s="62">
        <v>1</v>
      </c>
      <c r="T27" s="59"/>
      <c r="U27" s="59"/>
      <c r="V27" s="59"/>
      <c r="W27" s="59"/>
      <c r="X27" s="61"/>
      <c r="AB27" s="86"/>
    </row>
    <row r="28" spans="1:28" ht="24" customHeight="1">
      <c r="A28" s="89">
        <v>24</v>
      </c>
      <c r="B28" s="59" t="s">
        <v>56</v>
      </c>
      <c r="C28" s="7" t="s">
        <v>188</v>
      </c>
      <c r="D28" s="62" t="s">
        <v>166</v>
      </c>
      <c r="E28" s="62">
        <v>0.18</v>
      </c>
      <c r="F28" s="62">
        <f t="shared" si="2"/>
        <v>4.0720000000000001</v>
      </c>
      <c r="G28" s="62">
        <v>1</v>
      </c>
      <c r="H28" s="62">
        <v>1</v>
      </c>
      <c r="I28" s="151">
        <v>0.26111111111111113</v>
      </c>
      <c r="J28" s="17">
        <f t="shared" si="0"/>
        <v>6.9805714285714293</v>
      </c>
      <c r="K28" s="17"/>
      <c r="L28" s="151">
        <v>0.27499999999999997</v>
      </c>
      <c r="M28" s="17">
        <f t="shared" si="1"/>
        <v>16.288</v>
      </c>
      <c r="N28" s="17"/>
      <c r="O28" s="17" t="s">
        <v>374</v>
      </c>
      <c r="P28" s="17" t="s">
        <v>429</v>
      </c>
      <c r="Q28" s="62"/>
      <c r="R28" s="62">
        <v>0</v>
      </c>
      <c r="S28" s="62">
        <v>1</v>
      </c>
      <c r="T28" s="59"/>
      <c r="U28" s="59"/>
      <c r="V28" s="59"/>
      <c r="W28" s="59"/>
      <c r="X28" s="61"/>
      <c r="AB28" s="86"/>
    </row>
    <row r="29" spans="1:28" ht="24" customHeight="1">
      <c r="A29" s="89">
        <v>25</v>
      </c>
      <c r="B29" s="59" t="s">
        <v>56</v>
      </c>
      <c r="C29" s="7" t="s">
        <v>189</v>
      </c>
      <c r="D29" s="62" t="s">
        <v>47</v>
      </c>
      <c r="E29" s="62">
        <v>0.14000000000000001</v>
      </c>
      <c r="F29" s="62">
        <f t="shared" si="2"/>
        <v>4.2119999999999997</v>
      </c>
      <c r="G29" s="62">
        <v>1</v>
      </c>
      <c r="H29" s="62">
        <v>1</v>
      </c>
      <c r="I29" s="152"/>
      <c r="J29" s="17">
        <f t="shared" si="0"/>
        <v>7.2205714285714286</v>
      </c>
      <c r="K29" s="17"/>
      <c r="L29" s="152"/>
      <c r="M29" s="17">
        <f t="shared" si="1"/>
        <v>16.847999999999999</v>
      </c>
      <c r="N29" s="17"/>
      <c r="O29" s="17" t="s">
        <v>374</v>
      </c>
      <c r="P29" s="17" t="s">
        <v>430</v>
      </c>
      <c r="Q29" s="62"/>
      <c r="R29" s="62">
        <v>0</v>
      </c>
      <c r="S29" s="62">
        <v>1</v>
      </c>
      <c r="T29" s="59"/>
      <c r="U29" s="59"/>
      <c r="V29" s="59"/>
      <c r="W29" s="59"/>
      <c r="X29" s="61"/>
      <c r="AB29" s="86"/>
    </row>
    <row r="30" spans="1:28" ht="24" customHeight="1">
      <c r="A30" s="89">
        <v>26</v>
      </c>
      <c r="B30" s="59" t="s">
        <v>56</v>
      </c>
      <c r="C30" s="7" t="s">
        <v>190</v>
      </c>
      <c r="D30" s="62" t="s">
        <v>47</v>
      </c>
      <c r="E30" s="62">
        <v>0.21</v>
      </c>
      <c r="F30" s="62">
        <f t="shared" si="2"/>
        <v>4.4219999999999997</v>
      </c>
      <c r="G30" s="62">
        <v>1</v>
      </c>
      <c r="H30" s="62">
        <v>1</v>
      </c>
      <c r="I30" s="152"/>
      <c r="J30" s="17">
        <f t="shared" si="0"/>
        <v>7.580571428571429</v>
      </c>
      <c r="K30" s="17"/>
      <c r="L30" s="152"/>
      <c r="M30" s="17">
        <f t="shared" si="1"/>
        <v>17.687999999999999</v>
      </c>
      <c r="N30" s="17"/>
      <c r="O30" s="17" t="s">
        <v>374</v>
      </c>
      <c r="P30" s="17" t="s">
        <v>431</v>
      </c>
      <c r="Q30" s="62"/>
      <c r="R30" s="62">
        <v>0</v>
      </c>
      <c r="S30" s="62">
        <v>1</v>
      </c>
      <c r="T30" s="59"/>
      <c r="U30" s="59"/>
      <c r="V30" s="59"/>
      <c r="W30" s="59"/>
      <c r="X30" s="61"/>
      <c r="AB30" s="86"/>
    </row>
    <row r="31" spans="1:28" ht="24" customHeight="1">
      <c r="A31" s="89">
        <v>27</v>
      </c>
      <c r="B31" s="59" t="s">
        <v>56</v>
      </c>
      <c r="C31" s="7" t="s">
        <v>191</v>
      </c>
      <c r="D31" s="62" t="s">
        <v>47</v>
      </c>
      <c r="E31" s="62">
        <v>0.2</v>
      </c>
      <c r="F31" s="62">
        <f t="shared" si="2"/>
        <v>4.6219999999999999</v>
      </c>
      <c r="G31" s="62">
        <v>1</v>
      </c>
      <c r="H31" s="62">
        <v>1</v>
      </c>
      <c r="I31" s="152"/>
      <c r="J31" s="17">
        <f t="shared" si="0"/>
        <v>7.9234285714285706</v>
      </c>
      <c r="K31" s="17"/>
      <c r="L31" s="152"/>
      <c r="M31" s="17">
        <f t="shared" si="1"/>
        <v>18.488</v>
      </c>
      <c r="N31" s="17"/>
      <c r="O31" s="17" t="s">
        <v>374</v>
      </c>
      <c r="P31" s="17" t="s">
        <v>432</v>
      </c>
      <c r="Q31" s="62"/>
      <c r="R31" s="62">
        <v>0</v>
      </c>
      <c r="S31" s="62">
        <v>1</v>
      </c>
      <c r="T31" s="59"/>
      <c r="U31" s="59"/>
      <c r="V31" s="59"/>
      <c r="W31" s="59"/>
      <c r="X31" s="61"/>
      <c r="AB31" s="86"/>
    </row>
    <row r="32" spans="1:28" ht="24" customHeight="1">
      <c r="A32" s="89">
        <v>28</v>
      </c>
      <c r="B32" s="59" t="s">
        <v>56</v>
      </c>
      <c r="C32" s="7" t="s">
        <v>192</v>
      </c>
      <c r="D32" s="62" t="s">
        <v>47</v>
      </c>
      <c r="E32" s="62">
        <v>0.35</v>
      </c>
      <c r="F32" s="62">
        <f t="shared" si="2"/>
        <v>4.9719999999999995</v>
      </c>
      <c r="G32" s="62">
        <v>2</v>
      </c>
      <c r="H32" s="62">
        <v>2</v>
      </c>
      <c r="I32" s="152"/>
      <c r="J32" s="17">
        <f t="shared" si="0"/>
        <v>8.5234285714285711</v>
      </c>
      <c r="K32" s="17"/>
      <c r="L32" s="152"/>
      <c r="M32" s="17">
        <f t="shared" si="1"/>
        <v>19.887999999999998</v>
      </c>
      <c r="N32" s="17"/>
      <c r="O32" s="17" t="s">
        <v>374</v>
      </c>
      <c r="P32" s="17" t="s">
        <v>433</v>
      </c>
      <c r="Q32" s="62"/>
      <c r="R32" s="62">
        <v>1</v>
      </c>
      <c r="S32" s="62">
        <v>1</v>
      </c>
      <c r="T32" s="59"/>
      <c r="U32" s="59"/>
      <c r="V32" s="59"/>
      <c r="W32" s="59"/>
      <c r="X32" s="61"/>
      <c r="AB32" s="86"/>
    </row>
    <row r="33" spans="1:28" ht="24" customHeight="1">
      <c r="A33" s="89">
        <v>29</v>
      </c>
      <c r="B33" s="59" t="s">
        <v>56</v>
      </c>
      <c r="C33" s="7" t="s">
        <v>193</v>
      </c>
      <c r="D33" s="62" t="s">
        <v>194</v>
      </c>
      <c r="E33" s="62">
        <v>0.14000000000000001</v>
      </c>
      <c r="F33" s="62">
        <f t="shared" si="2"/>
        <v>5.1119999999999992</v>
      </c>
      <c r="G33" s="62">
        <v>1</v>
      </c>
      <c r="H33" s="62">
        <v>1</v>
      </c>
      <c r="I33" s="152"/>
      <c r="J33" s="17">
        <f t="shared" si="0"/>
        <v>8.7634285714285696</v>
      </c>
      <c r="K33" s="17"/>
      <c r="L33" s="152"/>
      <c r="M33" s="17">
        <f t="shared" si="1"/>
        <v>20.447999999999997</v>
      </c>
      <c r="N33" s="17"/>
      <c r="O33" s="17" t="s">
        <v>49</v>
      </c>
      <c r="P33" s="17" t="s">
        <v>434</v>
      </c>
      <c r="Q33" s="62"/>
      <c r="R33" s="62">
        <v>1</v>
      </c>
      <c r="S33" s="62">
        <v>1</v>
      </c>
      <c r="T33" s="59"/>
      <c r="U33" s="59"/>
      <c r="V33" s="59"/>
      <c r="W33" s="59"/>
      <c r="X33" s="61"/>
      <c r="AB33" s="86"/>
    </row>
    <row r="34" spans="1:28" ht="24" customHeight="1">
      <c r="A34" s="89">
        <v>30</v>
      </c>
      <c r="B34" s="59" t="s">
        <v>56</v>
      </c>
      <c r="C34" s="7" t="s">
        <v>195</v>
      </c>
      <c r="D34" s="17" t="s">
        <v>196</v>
      </c>
      <c r="E34" s="62">
        <v>4.8000000000000001E-2</v>
      </c>
      <c r="F34" s="62">
        <f t="shared" si="2"/>
        <v>5.1599999999999993</v>
      </c>
      <c r="G34" s="62">
        <v>0</v>
      </c>
      <c r="H34" s="62">
        <v>0</v>
      </c>
      <c r="I34" s="152"/>
      <c r="J34" s="17">
        <f t="shared" si="0"/>
        <v>8.8457142857142852</v>
      </c>
      <c r="K34" s="17"/>
      <c r="L34" s="152"/>
      <c r="M34" s="17">
        <f t="shared" si="1"/>
        <v>20.639999999999997</v>
      </c>
      <c r="N34" s="17"/>
      <c r="O34" s="17" t="s">
        <v>373</v>
      </c>
      <c r="P34" s="17"/>
      <c r="Q34" s="62"/>
      <c r="R34" s="62">
        <v>0</v>
      </c>
      <c r="S34" s="62">
        <v>1</v>
      </c>
      <c r="T34" s="59"/>
      <c r="U34" s="59"/>
      <c r="V34" s="59"/>
      <c r="W34" s="59"/>
      <c r="X34" s="61"/>
      <c r="AB34" s="86"/>
    </row>
    <row r="35" spans="1:28" ht="24" customHeight="1">
      <c r="A35" s="89">
        <v>31</v>
      </c>
      <c r="B35" s="59" t="s">
        <v>56</v>
      </c>
      <c r="C35" s="7" t="s">
        <v>197</v>
      </c>
      <c r="D35" s="17" t="s">
        <v>196</v>
      </c>
      <c r="E35" s="62">
        <v>0.7</v>
      </c>
      <c r="F35" s="62">
        <f t="shared" si="2"/>
        <v>5.8599999999999994</v>
      </c>
      <c r="G35" s="62">
        <v>1</v>
      </c>
      <c r="H35" s="62">
        <v>1</v>
      </c>
      <c r="I35" s="152"/>
      <c r="J35" s="17">
        <f t="shared" si="0"/>
        <v>10.045714285714284</v>
      </c>
      <c r="K35" s="17"/>
      <c r="L35" s="152"/>
      <c r="M35" s="17">
        <f t="shared" si="1"/>
        <v>23.439999999999998</v>
      </c>
      <c r="N35" s="17"/>
      <c r="O35" s="17" t="s">
        <v>373</v>
      </c>
      <c r="P35" s="17" t="s">
        <v>435</v>
      </c>
      <c r="Q35" s="62"/>
      <c r="R35" s="62">
        <v>0</v>
      </c>
      <c r="S35" s="62">
        <v>1</v>
      </c>
      <c r="T35" s="59"/>
      <c r="U35" s="59"/>
      <c r="V35" s="59"/>
      <c r="W35" s="59"/>
      <c r="X35" s="61"/>
      <c r="AB35" s="86"/>
    </row>
    <row r="36" spans="1:28" ht="24" customHeight="1">
      <c r="A36" s="89">
        <v>32</v>
      </c>
      <c r="B36" s="59" t="s">
        <v>56</v>
      </c>
      <c r="C36" s="7" t="s">
        <v>198</v>
      </c>
      <c r="D36" s="17" t="s">
        <v>196</v>
      </c>
      <c r="E36" s="62">
        <v>0.55000000000000004</v>
      </c>
      <c r="F36" s="62">
        <f t="shared" si="2"/>
        <v>6.4099999999999993</v>
      </c>
      <c r="G36" s="62">
        <v>1</v>
      </c>
      <c r="H36" s="62">
        <v>1</v>
      </c>
      <c r="I36" s="152"/>
      <c r="J36" s="17">
        <f t="shared" si="0"/>
        <v>10.988571428571428</v>
      </c>
      <c r="K36" s="17"/>
      <c r="L36" s="152"/>
      <c r="M36" s="17">
        <f t="shared" si="1"/>
        <v>25.639999999999997</v>
      </c>
      <c r="N36" s="17"/>
      <c r="O36" s="17" t="s">
        <v>373</v>
      </c>
      <c r="P36" s="17" t="s">
        <v>436</v>
      </c>
      <c r="Q36" s="62" t="s">
        <v>53</v>
      </c>
      <c r="R36" s="62">
        <v>1</v>
      </c>
      <c r="S36" s="62">
        <v>2</v>
      </c>
      <c r="T36" s="59"/>
      <c r="U36" s="59"/>
      <c r="V36" s="59"/>
      <c r="W36" s="59"/>
      <c r="X36" s="61"/>
      <c r="AB36" s="86"/>
    </row>
    <row r="37" spans="1:28" ht="24" customHeight="1">
      <c r="A37" s="89">
        <v>33</v>
      </c>
      <c r="B37" s="59" t="s">
        <v>56</v>
      </c>
      <c r="C37" s="7" t="s">
        <v>199</v>
      </c>
      <c r="D37" s="17" t="s">
        <v>196</v>
      </c>
      <c r="E37" s="62">
        <v>0.4</v>
      </c>
      <c r="F37" s="62">
        <f t="shared" si="2"/>
        <v>6.81</v>
      </c>
      <c r="G37" s="62">
        <v>0</v>
      </c>
      <c r="H37" s="62">
        <v>0</v>
      </c>
      <c r="I37" s="152"/>
      <c r="J37" s="17">
        <f t="shared" si="0"/>
        <v>11.674285714285714</v>
      </c>
      <c r="K37" s="17"/>
      <c r="L37" s="152"/>
      <c r="M37" s="17">
        <f t="shared" si="1"/>
        <v>27.24</v>
      </c>
      <c r="N37" s="17"/>
      <c r="O37" s="17" t="s">
        <v>373</v>
      </c>
      <c r="P37" s="17"/>
      <c r="Q37" s="62"/>
      <c r="R37" s="62">
        <v>0</v>
      </c>
      <c r="S37" s="62">
        <v>1</v>
      </c>
      <c r="T37" s="59"/>
      <c r="U37" s="59"/>
      <c r="V37" s="59"/>
      <c r="W37" s="59"/>
      <c r="X37" s="61"/>
      <c r="AB37" s="86"/>
    </row>
    <row r="38" spans="1:28" ht="24" customHeight="1" thickBot="1">
      <c r="A38" s="89">
        <v>34</v>
      </c>
      <c r="B38" s="59" t="s">
        <v>56</v>
      </c>
      <c r="C38" s="7" t="s">
        <v>200</v>
      </c>
      <c r="D38" s="17" t="s">
        <v>196</v>
      </c>
      <c r="E38" s="62">
        <v>1.1000000000000001</v>
      </c>
      <c r="F38" s="62">
        <f t="shared" si="2"/>
        <v>7.91</v>
      </c>
      <c r="G38" s="62">
        <v>3</v>
      </c>
      <c r="H38" s="62">
        <v>3</v>
      </c>
      <c r="I38" s="152"/>
      <c r="J38" s="17">
        <f t="shared" si="0"/>
        <v>13.56</v>
      </c>
      <c r="K38" s="17"/>
      <c r="L38" s="152"/>
      <c r="M38" s="17">
        <f t="shared" si="1"/>
        <v>31.64</v>
      </c>
      <c r="N38" s="17"/>
      <c r="O38" s="17" t="s">
        <v>373</v>
      </c>
      <c r="P38" s="17" t="s">
        <v>437</v>
      </c>
      <c r="Q38" s="62"/>
      <c r="R38" s="62">
        <v>0</v>
      </c>
      <c r="S38" s="62" t="s">
        <v>23</v>
      </c>
      <c r="T38" s="59"/>
      <c r="U38" s="59"/>
      <c r="V38" s="59"/>
      <c r="W38" s="59"/>
      <c r="X38" s="61"/>
      <c r="AB38" s="86"/>
    </row>
    <row r="39" spans="1:28" s="8" customFormat="1" ht="24" customHeight="1" thickBot="1">
      <c r="A39" s="89">
        <v>35</v>
      </c>
      <c r="B39" s="59" t="s">
        <v>56</v>
      </c>
      <c r="C39" s="48" t="s">
        <v>201</v>
      </c>
      <c r="D39" s="44" t="s">
        <v>196</v>
      </c>
      <c r="E39" s="62">
        <v>0.1</v>
      </c>
      <c r="F39" s="62">
        <f t="shared" si="2"/>
        <v>8.01</v>
      </c>
      <c r="G39" s="62">
        <v>1</v>
      </c>
      <c r="H39" s="62">
        <v>1</v>
      </c>
      <c r="I39" s="153"/>
      <c r="J39" s="17">
        <f t="shared" si="0"/>
        <v>13.731428571428571</v>
      </c>
      <c r="K39" s="17"/>
      <c r="L39" s="153"/>
      <c r="M39" s="17">
        <f t="shared" si="1"/>
        <v>32.04</v>
      </c>
      <c r="N39" s="17"/>
      <c r="O39" s="17" t="s">
        <v>373</v>
      </c>
      <c r="P39" s="17" t="s">
        <v>438</v>
      </c>
      <c r="Q39" s="62"/>
      <c r="R39" s="62">
        <v>1</v>
      </c>
      <c r="S39" s="62">
        <v>1</v>
      </c>
      <c r="T39" s="59"/>
      <c r="U39" s="59"/>
      <c r="V39" s="59"/>
      <c r="W39" s="59"/>
      <c r="X39" s="61"/>
      <c r="Y39" s="1"/>
      <c r="Z39" s="6"/>
      <c r="AA39" s="6"/>
      <c r="AB39" s="86"/>
    </row>
    <row r="40" spans="1:28" ht="24" customHeight="1">
      <c r="A40" s="89">
        <v>36</v>
      </c>
      <c r="B40" s="59" t="s">
        <v>56</v>
      </c>
      <c r="C40" s="48" t="s">
        <v>202</v>
      </c>
      <c r="D40" s="44" t="s">
        <v>196</v>
      </c>
      <c r="E40" s="62">
        <v>0.45</v>
      </c>
      <c r="F40" s="62">
        <f t="shared" si="2"/>
        <v>8.4599999999999991</v>
      </c>
      <c r="G40" s="62">
        <v>2</v>
      </c>
      <c r="H40" s="62">
        <v>2</v>
      </c>
      <c r="I40" s="4">
        <v>0.26180555555555557</v>
      </c>
      <c r="J40" s="17">
        <f t="shared" si="0"/>
        <v>14.502857142857142</v>
      </c>
      <c r="K40" s="17"/>
      <c r="L40" s="4">
        <v>0.27777777777777779</v>
      </c>
      <c r="M40" s="17">
        <f t="shared" si="1"/>
        <v>33.839999999999996</v>
      </c>
      <c r="N40" s="17"/>
      <c r="O40" s="17" t="s">
        <v>373</v>
      </c>
      <c r="P40" s="17" t="s">
        <v>439</v>
      </c>
      <c r="Q40" s="62"/>
      <c r="R40" s="62">
        <v>0</v>
      </c>
      <c r="S40" s="62">
        <v>1</v>
      </c>
      <c r="T40" s="59"/>
      <c r="U40" s="59"/>
      <c r="V40" s="59"/>
      <c r="W40" s="59"/>
      <c r="X40" s="61"/>
      <c r="AB40" s="86"/>
    </row>
    <row r="41" spans="1:28" ht="24" customHeight="1">
      <c r="A41" s="89">
        <v>37</v>
      </c>
      <c r="B41" s="59" t="s">
        <v>56</v>
      </c>
      <c r="C41" s="48" t="s">
        <v>203</v>
      </c>
      <c r="D41" s="44" t="s">
        <v>196</v>
      </c>
      <c r="E41" s="62">
        <v>0.24</v>
      </c>
      <c r="F41" s="62">
        <f t="shared" si="2"/>
        <v>8.6999999999999993</v>
      </c>
      <c r="G41" s="62">
        <v>1</v>
      </c>
      <c r="H41" s="62">
        <v>1</v>
      </c>
      <c r="I41" s="151">
        <v>0.26527777777777778</v>
      </c>
      <c r="J41" s="17">
        <f t="shared" si="0"/>
        <v>14.914285714285713</v>
      </c>
      <c r="K41" s="17"/>
      <c r="L41" s="151">
        <v>0.28541666666666665</v>
      </c>
      <c r="M41" s="17">
        <f t="shared" si="1"/>
        <v>34.799999999999997</v>
      </c>
      <c r="N41" s="17"/>
      <c r="O41" s="17" t="s">
        <v>373</v>
      </c>
      <c r="P41" s="17" t="s">
        <v>440</v>
      </c>
      <c r="Q41" s="62"/>
      <c r="R41" s="62">
        <v>1</v>
      </c>
      <c r="S41" s="62">
        <v>1</v>
      </c>
      <c r="T41" s="59"/>
      <c r="U41" s="59"/>
      <c r="V41" s="59"/>
      <c r="W41" s="59"/>
      <c r="X41" s="61"/>
      <c r="AB41" s="86"/>
    </row>
    <row r="42" spans="1:28" ht="24" customHeight="1">
      <c r="A42" s="89">
        <v>38</v>
      </c>
      <c r="B42" s="59" t="s">
        <v>56</v>
      </c>
      <c r="C42" s="48" t="s">
        <v>204</v>
      </c>
      <c r="D42" s="44" t="s">
        <v>196</v>
      </c>
      <c r="E42" s="62">
        <v>0.35</v>
      </c>
      <c r="F42" s="62">
        <f t="shared" si="2"/>
        <v>9.0499999999999989</v>
      </c>
      <c r="G42" s="62">
        <v>1</v>
      </c>
      <c r="H42" s="62">
        <v>1</v>
      </c>
      <c r="I42" s="152"/>
      <c r="J42" s="17">
        <f t="shared" si="0"/>
        <v>15.514285714285714</v>
      </c>
      <c r="K42" s="17"/>
      <c r="L42" s="152"/>
      <c r="M42" s="17">
        <f t="shared" si="1"/>
        <v>36.199999999999996</v>
      </c>
      <c r="N42" s="17"/>
      <c r="O42" s="17" t="s">
        <v>373</v>
      </c>
      <c r="P42" s="17" t="s">
        <v>441</v>
      </c>
      <c r="Q42" s="62"/>
      <c r="R42" s="62">
        <v>2</v>
      </c>
      <c r="S42" s="62">
        <v>2</v>
      </c>
      <c r="T42" s="59"/>
      <c r="U42" s="59"/>
      <c r="V42" s="59"/>
      <c r="W42" s="59"/>
      <c r="X42" s="61"/>
      <c r="AB42" s="86"/>
    </row>
    <row r="43" spans="1:28" ht="24" customHeight="1">
      <c r="A43" s="89">
        <v>39</v>
      </c>
      <c r="B43" s="59" t="s">
        <v>56</v>
      </c>
      <c r="C43" s="48" t="s">
        <v>205</v>
      </c>
      <c r="D43" s="44" t="s">
        <v>196</v>
      </c>
      <c r="E43" s="62">
        <v>0.7</v>
      </c>
      <c r="F43" s="62">
        <f t="shared" si="2"/>
        <v>9.7499999999999982</v>
      </c>
      <c r="G43" s="62">
        <v>1</v>
      </c>
      <c r="H43" s="62">
        <v>1</v>
      </c>
      <c r="I43" s="152"/>
      <c r="J43" s="17">
        <f t="shared" si="0"/>
        <v>16.714285714285712</v>
      </c>
      <c r="K43" s="17"/>
      <c r="L43" s="152"/>
      <c r="M43" s="17">
        <f t="shared" si="1"/>
        <v>38.999999999999993</v>
      </c>
      <c r="N43" s="17"/>
      <c r="O43" s="17" t="s">
        <v>373</v>
      </c>
      <c r="P43" s="17" t="s">
        <v>442</v>
      </c>
      <c r="Q43" s="62"/>
      <c r="R43" s="62">
        <v>1</v>
      </c>
      <c r="S43" s="62">
        <v>1</v>
      </c>
      <c r="T43" s="59"/>
      <c r="U43" s="59"/>
      <c r="V43" s="59"/>
      <c r="W43" s="59"/>
      <c r="X43" s="61"/>
      <c r="AB43" s="86"/>
    </row>
    <row r="44" spans="1:28" ht="24" customHeight="1">
      <c r="A44" s="89">
        <v>40</v>
      </c>
      <c r="B44" s="59" t="s">
        <v>56</v>
      </c>
      <c r="C44" s="48" t="s">
        <v>206</v>
      </c>
      <c r="D44" s="44" t="s">
        <v>196</v>
      </c>
      <c r="E44" s="62">
        <v>0.35</v>
      </c>
      <c r="F44" s="62">
        <f t="shared" si="2"/>
        <v>10.099999999999998</v>
      </c>
      <c r="G44" s="62">
        <v>1</v>
      </c>
      <c r="H44" s="62">
        <v>1</v>
      </c>
      <c r="I44" s="152"/>
      <c r="J44" s="17">
        <f t="shared" si="0"/>
        <v>17.314285714285713</v>
      </c>
      <c r="K44" s="17"/>
      <c r="L44" s="152"/>
      <c r="M44" s="17">
        <f t="shared" si="1"/>
        <v>40.399999999999991</v>
      </c>
      <c r="N44" s="17"/>
      <c r="O44" s="17" t="s">
        <v>373</v>
      </c>
      <c r="P44" s="17" t="s">
        <v>443</v>
      </c>
      <c r="Q44" s="62"/>
      <c r="R44" s="62">
        <v>0</v>
      </c>
      <c r="S44" s="62" t="s">
        <v>23</v>
      </c>
      <c r="T44" s="59"/>
      <c r="U44" s="59"/>
      <c r="V44" s="59"/>
      <c r="W44" s="59"/>
      <c r="X44" s="61"/>
      <c r="AB44" s="86"/>
    </row>
    <row r="45" spans="1:28" ht="24" customHeight="1">
      <c r="A45" s="89">
        <v>41</v>
      </c>
      <c r="B45" s="59" t="s">
        <v>56</v>
      </c>
      <c r="C45" s="48" t="s">
        <v>207</v>
      </c>
      <c r="D45" s="60" t="s">
        <v>208</v>
      </c>
      <c r="E45" s="62">
        <v>0.3</v>
      </c>
      <c r="F45" s="62">
        <f t="shared" si="2"/>
        <v>10.399999999999999</v>
      </c>
      <c r="G45" s="62">
        <v>2</v>
      </c>
      <c r="H45" s="62">
        <v>2</v>
      </c>
      <c r="I45" s="153"/>
      <c r="J45" s="17">
        <f t="shared" si="0"/>
        <v>17.828571428571426</v>
      </c>
      <c r="K45" s="17"/>
      <c r="L45" s="153"/>
      <c r="M45" s="17">
        <f t="shared" si="1"/>
        <v>41.599999999999994</v>
      </c>
      <c r="N45" s="17"/>
      <c r="O45" s="17" t="s">
        <v>375</v>
      </c>
      <c r="P45" s="17" t="s">
        <v>444</v>
      </c>
      <c r="Q45" s="62"/>
      <c r="R45" s="62">
        <v>2</v>
      </c>
      <c r="S45" s="62">
        <v>2</v>
      </c>
      <c r="T45" s="59"/>
      <c r="U45" s="59"/>
      <c r="V45" s="59"/>
      <c r="W45" s="59"/>
      <c r="X45" s="61"/>
      <c r="AB45" s="86"/>
    </row>
    <row r="46" spans="1:28" ht="24" customHeight="1">
      <c r="A46" s="89">
        <v>42</v>
      </c>
      <c r="B46" s="59" t="s">
        <v>57</v>
      </c>
      <c r="C46" s="48" t="s">
        <v>209</v>
      </c>
      <c r="D46" s="60" t="s">
        <v>208</v>
      </c>
      <c r="E46" s="62">
        <v>0.35</v>
      </c>
      <c r="F46" s="62">
        <f t="shared" si="2"/>
        <v>10.749999999999998</v>
      </c>
      <c r="G46" s="62" t="s">
        <v>384</v>
      </c>
      <c r="H46" s="62" t="s">
        <v>384</v>
      </c>
      <c r="I46" s="4">
        <v>0.26597222222222222</v>
      </c>
      <c r="J46" s="17">
        <f t="shared" si="0"/>
        <v>18.428571428571427</v>
      </c>
      <c r="K46" s="17"/>
      <c r="L46" s="4">
        <v>0.29722222222222222</v>
      </c>
      <c r="M46" s="17">
        <f t="shared" si="1"/>
        <v>42.999999999999993</v>
      </c>
      <c r="N46" s="17"/>
      <c r="O46" s="17" t="s">
        <v>375</v>
      </c>
      <c r="P46" s="17"/>
      <c r="Q46" s="62"/>
      <c r="R46" s="62">
        <v>0</v>
      </c>
      <c r="S46" s="62">
        <v>1</v>
      </c>
      <c r="T46" s="59"/>
      <c r="U46" s="59"/>
      <c r="V46" s="59"/>
      <c r="W46" s="59"/>
      <c r="X46" s="61"/>
      <c r="AB46" s="86"/>
    </row>
    <row r="47" spans="1:28" ht="24" customHeight="1">
      <c r="A47" s="89">
        <v>43</v>
      </c>
      <c r="B47" s="59" t="s">
        <v>57</v>
      </c>
      <c r="C47" s="48" t="s">
        <v>210</v>
      </c>
      <c r="D47" s="60" t="s">
        <v>208</v>
      </c>
      <c r="E47" s="62">
        <v>0.3</v>
      </c>
      <c r="F47" s="62">
        <f t="shared" si="2"/>
        <v>11.049999999999999</v>
      </c>
      <c r="G47" s="62" t="s">
        <v>384</v>
      </c>
      <c r="H47" s="62" t="s">
        <v>384</v>
      </c>
      <c r="I47" s="151">
        <v>0.2722222222222222</v>
      </c>
      <c r="J47" s="17">
        <f t="shared" si="0"/>
        <v>18.94285714285714</v>
      </c>
      <c r="K47" s="17"/>
      <c r="L47" s="151">
        <v>0.30138888888888887</v>
      </c>
      <c r="M47" s="17">
        <f t="shared" si="1"/>
        <v>44.199999999999996</v>
      </c>
      <c r="N47" s="17"/>
      <c r="O47" s="17" t="s">
        <v>375</v>
      </c>
      <c r="P47" s="17"/>
      <c r="Q47" s="62"/>
      <c r="R47" s="62">
        <v>0</v>
      </c>
      <c r="S47" s="62">
        <v>1</v>
      </c>
      <c r="T47" s="59"/>
      <c r="U47" s="59"/>
      <c r="V47" s="59"/>
      <c r="W47" s="59"/>
      <c r="X47" s="61"/>
      <c r="AB47" s="86"/>
    </row>
    <row r="48" spans="1:28" ht="24" customHeight="1">
      <c r="A48" s="89">
        <v>44</v>
      </c>
      <c r="B48" s="59" t="s">
        <v>58</v>
      </c>
      <c r="C48" s="48" t="s">
        <v>211</v>
      </c>
      <c r="D48" s="60" t="s">
        <v>208</v>
      </c>
      <c r="E48" s="62">
        <v>0.85</v>
      </c>
      <c r="F48" s="62">
        <f t="shared" si="2"/>
        <v>11.899999999999999</v>
      </c>
      <c r="G48" s="62">
        <v>1</v>
      </c>
      <c r="H48" s="62">
        <v>1</v>
      </c>
      <c r="I48" s="152"/>
      <c r="J48" s="17">
        <f t="shared" si="0"/>
        <v>20.399999999999999</v>
      </c>
      <c r="K48" s="17"/>
      <c r="L48" s="152"/>
      <c r="M48" s="17">
        <f t="shared" si="1"/>
        <v>47.599999999999994</v>
      </c>
      <c r="N48" s="17"/>
      <c r="O48" s="17" t="s">
        <v>375</v>
      </c>
      <c r="P48" s="17" t="s">
        <v>445</v>
      </c>
      <c r="Q48" s="62"/>
      <c r="R48" s="62">
        <v>0</v>
      </c>
      <c r="S48" s="62">
        <v>1</v>
      </c>
      <c r="T48" s="59"/>
      <c r="U48" s="59"/>
      <c r="V48" s="59"/>
      <c r="W48" s="59"/>
      <c r="X48" s="61"/>
      <c r="AB48" s="86"/>
    </row>
    <row r="49" spans="1:79" ht="24" customHeight="1">
      <c r="A49" s="89">
        <v>45</v>
      </c>
      <c r="B49" s="59" t="s">
        <v>58</v>
      </c>
      <c r="C49" s="48" t="s">
        <v>212</v>
      </c>
      <c r="D49" s="60" t="s">
        <v>208</v>
      </c>
      <c r="E49" s="62">
        <v>0.8</v>
      </c>
      <c r="F49" s="62">
        <f t="shared" si="2"/>
        <v>12.7</v>
      </c>
      <c r="G49" s="62" t="s">
        <v>384</v>
      </c>
      <c r="H49" s="62" t="s">
        <v>384</v>
      </c>
      <c r="I49" s="152"/>
      <c r="J49" s="17">
        <f t="shared" si="0"/>
        <v>21.771428571428569</v>
      </c>
      <c r="K49" s="17"/>
      <c r="L49" s="152"/>
      <c r="M49" s="17">
        <f t="shared" si="1"/>
        <v>50.8</v>
      </c>
      <c r="N49" s="17"/>
      <c r="O49" s="17" t="s">
        <v>375</v>
      </c>
      <c r="P49" s="17"/>
      <c r="Q49" s="62"/>
      <c r="R49" s="62">
        <v>0</v>
      </c>
      <c r="S49" s="62">
        <v>1</v>
      </c>
      <c r="T49" s="59"/>
      <c r="U49" s="59"/>
      <c r="V49" s="59"/>
      <c r="W49" s="59"/>
      <c r="X49" s="61"/>
      <c r="AB49" s="86"/>
    </row>
    <row r="50" spans="1:79" s="12" customFormat="1" ht="24" customHeight="1">
      <c r="A50" s="89">
        <v>46</v>
      </c>
      <c r="B50" s="59" t="s">
        <v>58</v>
      </c>
      <c r="C50" s="48" t="s">
        <v>213</v>
      </c>
      <c r="D50" s="60" t="s">
        <v>208</v>
      </c>
      <c r="E50" s="62">
        <v>2</v>
      </c>
      <c r="F50" s="62">
        <f t="shared" si="2"/>
        <v>14.7</v>
      </c>
      <c r="G50" s="62">
        <v>1</v>
      </c>
      <c r="H50" s="62">
        <v>1</v>
      </c>
      <c r="I50" s="152"/>
      <c r="J50" s="17">
        <f t="shared" si="0"/>
        <v>25.2</v>
      </c>
      <c r="K50" s="17"/>
      <c r="L50" s="152"/>
      <c r="M50" s="17">
        <f t="shared" si="1"/>
        <v>58.8</v>
      </c>
      <c r="N50" s="17"/>
      <c r="O50" s="17" t="s">
        <v>375</v>
      </c>
      <c r="P50" s="17" t="s">
        <v>446</v>
      </c>
      <c r="Q50" s="62"/>
      <c r="R50" s="62">
        <v>0</v>
      </c>
      <c r="S50" s="62" t="s">
        <v>23</v>
      </c>
      <c r="T50" s="59"/>
      <c r="U50" s="59"/>
      <c r="V50" s="59"/>
      <c r="W50" s="59"/>
      <c r="X50" s="61"/>
      <c r="Y50" s="1"/>
      <c r="Z50" s="6"/>
      <c r="AA50" s="6"/>
      <c r="AB50" s="86"/>
    </row>
    <row r="51" spans="1:79" s="12" customFormat="1" ht="24" customHeight="1">
      <c r="A51" s="89">
        <v>47</v>
      </c>
      <c r="B51" s="59" t="s">
        <v>58</v>
      </c>
      <c r="C51" s="7" t="s">
        <v>75</v>
      </c>
      <c r="D51" s="60" t="s">
        <v>214</v>
      </c>
      <c r="E51" s="62">
        <v>2.9</v>
      </c>
      <c r="F51" s="62">
        <f t="shared" si="2"/>
        <v>17.599999999999998</v>
      </c>
      <c r="G51" s="62">
        <v>1</v>
      </c>
      <c r="H51" s="62">
        <v>1</v>
      </c>
      <c r="I51" s="153"/>
      <c r="J51" s="17">
        <f t="shared" si="0"/>
        <v>30.171428571428567</v>
      </c>
      <c r="K51" s="17"/>
      <c r="L51" s="153"/>
      <c r="M51" s="17">
        <f t="shared" si="1"/>
        <v>70.399999999999991</v>
      </c>
      <c r="N51" s="17">
        <f>M51-60</f>
        <v>10.399999999999991</v>
      </c>
      <c r="O51" s="62" t="s">
        <v>73</v>
      </c>
      <c r="P51" s="17" t="s">
        <v>447</v>
      </c>
      <c r="Q51" s="62"/>
      <c r="R51" s="62">
        <v>2</v>
      </c>
      <c r="S51" s="62">
        <v>1</v>
      </c>
      <c r="T51" s="59"/>
      <c r="U51" s="59"/>
      <c r="V51" s="59"/>
      <c r="W51" s="59"/>
      <c r="X51" s="61"/>
      <c r="Y51" s="1"/>
      <c r="Z51" s="6"/>
      <c r="AA51" s="6"/>
      <c r="AB51" s="86"/>
    </row>
    <row r="52" spans="1:79" s="12" customFormat="1" ht="24" customHeight="1">
      <c r="A52" s="89">
        <v>48</v>
      </c>
      <c r="B52" s="59" t="s">
        <v>58</v>
      </c>
      <c r="C52" s="7" t="s">
        <v>76</v>
      </c>
      <c r="D52" s="60" t="s">
        <v>214</v>
      </c>
      <c r="E52" s="62">
        <v>0.14000000000000001</v>
      </c>
      <c r="F52" s="62">
        <f t="shared" si="2"/>
        <v>17.739999999999998</v>
      </c>
      <c r="G52" s="62">
        <v>1</v>
      </c>
      <c r="H52" s="62">
        <v>1</v>
      </c>
      <c r="I52" s="151">
        <v>0.27361111111111108</v>
      </c>
      <c r="J52" s="17">
        <f t="shared" si="0"/>
        <v>30.411428571428566</v>
      </c>
      <c r="K52" s="17"/>
      <c r="L52" s="151">
        <v>0.30486111111111108</v>
      </c>
      <c r="M52" s="17">
        <f t="shared" si="1"/>
        <v>70.959999999999994</v>
      </c>
      <c r="N52" s="17">
        <f t="shared" ref="N52:N101" si="3">M52-60</f>
        <v>10.959999999999994</v>
      </c>
      <c r="O52" s="62" t="s">
        <v>73</v>
      </c>
      <c r="P52" s="17" t="s">
        <v>448</v>
      </c>
      <c r="Q52" s="62"/>
      <c r="R52" s="62">
        <v>0</v>
      </c>
      <c r="S52" s="62">
        <v>1</v>
      </c>
      <c r="T52" s="59"/>
      <c r="U52" s="59"/>
      <c r="V52" s="59"/>
      <c r="W52" s="59"/>
      <c r="X52" s="61"/>
      <c r="Y52" s="1"/>
      <c r="Z52" s="6"/>
      <c r="AA52" s="6"/>
      <c r="AB52" s="86"/>
    </row>
    <row r="53" spans="1:79" s="12" customFormat="1" ht="24" customHeight="1">
      <c r="A53" s="89">
        <v>49</v>
      </c>
      <c r="B53" s="59" t="s">
        <v>58</v>
      </c>
      <c r="C53" s="7" t="s">
        <v>77</v>
      </c>
      <c r="D53" s="60" t="s">
        <v>214</v>
      </c>
      <c r="E53" s="62">
        <v>0.35</v>
      </c>
      <c r="F53" s="62">
        <f t="shared" si="2"/>
        <v>18.09</v>
      </c>
      <c r="G53" s="62">
        <v>1</v>
      </c>
      <c r="H53" s="62">
        <v>1</v>
      </c>
      <c r="I53" s="152"/>
      <c r="J53" s="17">
        <f t="shared" si="0"/>
        <v>31.011428571428574</v>
      </c>
      <c r="K53" s="17"/>
      <c r="L53" s="152"/>
      <c r="M53" s="17">
        <f t="shared" si="1"/>
        <v>72.36</v>
      </c>
      <c r="N53" s="17">
        <f t="shared" si="3"/>
        <v>12.36</v>
      </c>
      <c r="O53" s="62" t="s">
        <v>73</v>
      </c>
      <c r="P53" s="17" t="s">
        <v>449</v>
      </c>
      <c r="Q53" s="62"/>
      <c r="R53" s="62">
        <v>0</v>
      </c>
      <c r="S53" s="62" t="s">
        <v>23</v>
      </c>
      <c r="T53" s="59"/>
      <c r="U53" s="59"/>
      <c r="V53" s="59"/>
      <c r="W53" s="59"/>
      <c r="X53" s="61"/>
      <c r="Y53" s="1"/>
      <c r="Z53" s="6"/>
      <c r="AA53" s="6"/>
      <c r="AB53" s="86"/>
    </row>
    <row r="54" spans="1:79" s="12" customFormat="1" ht="24" customHeight="1" thickBot="1">
      <c r="A54" s="89">
        <v>50</v>
      </c>
      <c r="B54" s="59" t="s">
        <v>58</v>
      </c>
      <c r="C54" s="7" t="s">
        <v>78</v>
      </c>
      <c r="D54" s="60" t="s">
        <v>214</v>
      </c>
      <c r="E54" s="62">
        <v>0.22</v>
      </c>
      <c r="F54" s="62">
        <f t="shared" si="2"/>
        <v>18.309999999999999</v>
      </c>
      <c r="G54" s="62">
        <v>1</v>
      </c>
      <c r="H54" s="62">
        <v>1</v>
      </c>
      <c r="I54" s="152"/>
      <c r="J54" s="17">
        <f t="shared" si="0"/>
        <v>31.388571428571428</v>
      </c>
      <c r="K54" s="17"/>
      <c r="L54" s="152"/>
      <c r="M54" s="17">
        <f t="shared" si="1"/>
        <v>73.239999999999995</v>
      </c>
      <c r="N54" s="17">
        <f t="shared" si="3"/>
        <v>13.239999999999995</v>
      </c>
      <c r="O54" s="62" t="s">
        <v>73</v>
      </c>
      <c r="P54" s="17" t="s">
        <v>450</v>
      </c>
      <c r="Q54" s="62"/>
      <c r="R54" s="62">
        <v>0</v>
      </c>
      <c r="S54" s="62">
        <v>1</v>
      </c>
      <c r="T54" s="59"/>
      <c r="U54" s="59"/>
      <c r="V54" s="59"/>
      <c r="W54" s="59"/>
      <c r="X54" s="61"/>
      <c r="Y54" s="1"/>
      <c r="Z54" s="6"/>
      <c r="AA54" s="6"/>
      <c r="AB54" s="86"/>
    </row>
    <row r="55" spans="1:79" s="38" customFormat="1" ht="24" customHeight="1" thickBot="1">
      <c r="A55" s="89">
        <v>51</v>
      </c>
      <c r="B55" s="59" t="s">
        <v>58</v>
      </c>
      <c r="C55" s="48" t="s">
        <v>215</v>
      </c>
      <c r="D55" s="60" t="s">
        <v>214</v>
      </c>
      <c r="E55" s="62">
        <v>0.14000000000000001</v>
      </c>
      <c r="F55" s="62">
        <f t="shared" si="2"/>
        <v>18.45</v>
      </c>
      <c r="G55" s="62">
        <v>0</v>
      </c>
      <c r="H55" s="62">
        <v>0</v>
      </c>
      <c r="I55" s="152"/>
      <c r="J55" s="17">
        <f t="shared" si="0"/>
        <v>31.628571428571426</v>
      </c>
      <c r="K55" s="17"/>
      <c r="L55" s="152"/>
      <c r="M55" s="17">
        <f t="shared" si="1"/>
        <v>73.8</v>
      </c>
      <c r="N55" s="17">
        <f t="shared" si="3"/>
        <v>13.799999999999997</v>
      </c>
      <c r="O55" s="62" t="s">
        <v>73</v>
      </c>
      <c r="P55" s="17"/>
      <c r="Q55" s="62"/>
      <c r="R55" s="62">
        <v>0</v>
      </c>
      <c r="S55" s="62" t="s">
        <v>23</v>
      </c>
      <c r="T55" s="59"/>
      <c r="U55" s="59"/>
      <c r="V55" s="59"/>
      <c r="W55" s="59"/>
      <c r="X55" s="61"/>
      <c r="Y55" s="1"/>
      <c r="Z55" s="6"/>
      <c r="AA55" s="6"/>
      <c r="AB55" s="86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</row>
    <row r="56" spans="1:79" s="8" customFormat="1" ht="24" customHeight="1" thickBot="1">
      <c r="A56" s="89">
        <v>52</v>
      </c>
      <c r="B56" s="59" t="s">
        <v>58</v>
      </c>
      <c r="C56" s="48" t="s">
        <v>79</v>
      </c>
      <c r="D56" s="60" t="s">
        <v>214</v>
      </c>
      <c r="E56" s="62">
        <v>0.1</v>
      </c>
      <c r="F56" s="62">
        <f t="shared" si="2"/>
        <v>18.55</v>
      </c>
      <c r="G56" s="62">
        <v>0</v>
      </c>
      <c r="H56" s="62">
        <v>0</v>
      </c>
      <c r="I56" s="152"/>
      <c r="J56" s="17">
        <f t="shared" si="0"/>
        <v>31.8</v>
      </c>
      <c r="K56" s="17"/>
      <c r="L56" s="152"/>
      <c r="M56" s="17">
        <f t="shared" si="1"/>
        <v>74.2</v>
      </c>
      <c r="N56" s="17">
        <f t="shared" si="3"/>
        <v>14.200000000000003</v>
      </c>
      <c r="O56" s="62" t="s">
        <v>73</v>
      </c>
      <c r="P56" s="17"/>
      <c r="Q56" s="62" t="s">
        <v>53</v>
      </c>
      <c r="R56" s="62">
        <v>1</v>
      </c>
      <c r="S56" s="62">
        <v>2</v>
      </c>
      <c r="T56" s="59"/>
      <c r="U56" s="59"/>
      <c r="V56" s="59"/>
      <c r="W56" s="59"/>
      <c r="X56" s="61"/>
      <c r="Y56" s="1"/>
      <c r="Z56" s="6"/>
      <c r="AA56" s="6"/>
      <c r="AB56" s="86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</row>
    <row r="57" spans="1:79" s="8" customFormat="1" ht="24" customHeight="1" thickBot="1">
      <c r="A57" s="89">
        <v>53</v>
      </c>
      <c r="B57" s="59" t="s">
        <v>58</v>
      </c>
      <c r="C57" s="48" t="s">
        <v>80</v>
      </c>
      <c r="D57" s="60" t="s">
        <v>214</v>
      </c>
      <c r="E57" s="62">
        <v>0.26</v>
      </c>
      <c r="F57" s="62">
        <f t="shared" si="2"/>
        <v>18.810000000000002</v>
      </c>
      <c r="G57" s="62">
        <v>0</v>
      </c>
      <c r="H57" s="62">
        <v>0</v>
      </c>
      <c r="I57" s="152"/>
      <c r="J57" s="17">
        <f t="shared" si="0"/>
        <v>32.245714285714286</v>
      </c>
      <c r="K57" s="17"/>
      <c r="L57" s="152"/>
      <c r="M57" s="17">
        <f t="shared" si="1"/>
        <v>75.240000000000009</v>
      </c>
      <c r="N57" s="17">
        <f t="shared" si="3"/>
        <v>15.240000000000009</v>
      </c>
      <c r="O57" s="62" t="s">
        <v>73</v>
      </c>
      <c r="P57" s="17"/>
      <c r="Q57" s="62"/>
      <c r="R57" s="62">
        <v>0</v>
      </c>
      <c r="S57" s="62">
        <v>1</v>
      </c>
      <c r="T57" s="59"/>
      <c r="U57" s="59"/>
      <c r="V57" s="59"/>
      <c r="W57" s="59"/>
      <c r="X57" s="61"/>
      <c r="Y57" s="1"/>
      <c r="Z57" s="6"/>
      <c r="AA57" s="6"/>
      <c r="AB57" s="86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</row>
    <row r="58" spans="1:79" ht="24" customHeight="1">
      <c r="A58" s="89">
        <v>54</v>
      </c>
      <c r="B58" s="59" t="s">
        <v>58</v>
      </c>
      <c r="C58" s="48" t="s">
        <v>81</v>
      </c>
      <c r="D58" s="60" t="s">
        <v>214</v>
      </c>
      <c r="E58" s="62">
        <v>0.08</v>
      </c>
      <c r="F58" s="62">
        <f t="shared" si="2"/>
        <v>18.89</v>
      </c>
      <c r="G58" s="62">
        <v>1</v>
      </c>
      <c r="H58" s="62">
        <v>1</v>
      </c>
      <c r="I58" s="152"/>
      <c r="J58" s="17">
        <f t="shared" si="0"/>
        <v>32.382857142857141</v>
      </c>
      <c r="K58" s="17"/>
      <c r="L58" s="152"/>
      <c r="M58" s="17">
        <f t="shared" si="1"/>
        <v>75.56</v>
      </c>
      <c r="N58" s="17">
        <f t="shared" si="3"/>
        <v>15.560000000000002</v>
      </c>
      <c r="O58" s="62" t="s">
        <v>73</v>
      </c>
      <c r="P58" s="17" t="s">
        <v>451</v>
      </c>
      <c r="Q58" s="62"/>
      <c r="R58" s="62">
        <v>0</v>
      </c>
      <c r="S58" s="62" t="s">
        <v>23</v>
      </c>
      <c r="T58" s="59"/>
      <c r="U58" s="59"/>
      <c r="V58" s="59"/>
      <c r="W58" s="59"/>
      <c r="X58" s="61"/>
      <c r="AB58" s="86"/>
    </row>
    <row r="59" spans="1:79" ht="24" customHeight="1" thickBot="1">
      <c r="A59" s="89">
        <v>55</v>
      </c>
      <c r="B59" s="59" t="s">
        <v>58</v>
      </c>
      <c r="C59" s="48" t="s">
        <v>82</v>
      </c>
      <c r="D59" s="60" t="s">
        <v>214</v>
      </c>
      <c r="E59" s="9">
        <v>0.21</v>
      </c>
      <c r="F59" s="62">
        <f t="shared" si="2"/>
        <v>19.100000000000001</v>
      </c>
      <c r="G59" s="56">
        <v>1</v>
      </c>
      <c r="H59" s="56">
        <v>1</v>
      </c>
      <c r="I59" s="152"/>
      <c r="J59" s="17">
        <f t="shared" si="0"/>
        <v>32.74285714285714</v>
      </c>
      <c r="K59" s="17"/>
      <c r="L59" s="152"/>
      <c r="M59" s="17">
        <f t="shared" si="1"/>
        <v>76.400000000000006</v>
      </c>
      <c r="N59" s="17">
        <f t="shared" si="3"/>
        <v>16.400000000000006</v>
      </c>
      <c r="O59" s="62" t="s">
        <v>73</v>
      </c>
      <c r="P59" s="17" t="s">
        <v>452</v>
      </c>
      <c r="Q59" s="9"/>
      <c r="R59" s="62">
        <v>0</v>
      </c>
      <c r="S59" s="62">
        <v>1</v>
      </c>
      <c r="AB59" s="86"/>
    </row>
    <row r="60" spans="1:79" s="8" customFormat="1" ht="24" customHeight="1" thickBot="1">
      <c r="A60" s="89">
        <v>56</v>
      </c>
      <c r="B60" s="59" t="s">
        <v>57</v>
      </c>
      <c r="C60" s="48" t="s">
        <v>83</v>
      </c>
      <c r="D60" s="60" t="s">
        <v>214</v>
      </c>
      <c r="E60" s="62">
        <v>0.04</v>
      </c>
      <c r="F60" s="62">
        <f t="shared" si="2"/>
        <v>19.14</v>
      </c>
      <c r="G60" s="56">
        <v>1</v>
      </c>
      <c r="H60" s="56">
        <v>1</v>
      </c>
      <c r="I60" s="152"/>
      <c r="J60" s="17">
        <f t="shared" si="0"/>
        <v>32.811428571428571</v>
      </c>
      <c r="K60" s="17"/>
      <c r="L60" s="152"/>
      <c r="M60" s="17">
        <f t="shared" si="1"/>
        <v>76.56</v>
      </c>
      <c r="N60" s="17">
        <f t="shared" si="3"/>
        <v>16.560000000000002</v>
      </c>
      <c r="O60" s="62" t="s">
        <v>73</v>
      </c>
      <c r="P60" s="17" t="s">
        <v>453</v>
      </c>
      <c r="Q60" s="62"/>
      <c r="R60" s="62">
        <v>0</v>
      </c>
      <c r="S60" s="62">
        <v>1</v>
      </c>
      <c r="T60" s="59"/>
      <c r="U60" s="59"/>
      <c r="V60" s="59"/>
      <c r="W60" s="59"/>
      <c r="X60" s="61"/>
      <c r="Y60" s="1"/>
      <c r="Z60" s="6"/>
      <c r="AA60" s="6"/>
      <c r="AB60" s="86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</row>
    <row r="61" spans="1:79" s="8" customFormat="1" ht="24" customHeight="1" thickBot="1">
      <c r="A61" s="89">
        <v>57</v>
      </c>
      <c r="B61" s="59" t="s">
        <v>57</v>
      </c>
      <c r="C61" s="48" t="s">
        <v>84</v>
      </c>
      <c r="D61" s="60" t="s">
        <v>214</v>
      </c>
      <c r="E61" s="62">
        <v>0.1</v>
      </c>
      <c r="F61" s="62">
        <f t="shared" si="2"/>
        <v>19.240000000000002</v>
      </c>
      <c r="G61" s="56">
        <v>1</v>
      </c>
      <c r="H61" s="56">
        <v>1</v>
      </c>
      <c r="I61" s="152"/>
      <c r="J61" s="17">
        <f t="shared" si="0"/>
        <v>32.982857142857149</v>
      </c>
      <c r="K61" s="17"/>
      <c r="L61" s="152"/>
      <c r="M61" s="17">
        <f t="shared" si="1"/>
        <v>76.960000000000008</v>
      </c>
      <c r="N61" s="17">
        <f t="shared" si="3"/>
        <v>16.960000000000008</v>
      </c>
      <c r="O61" s="62" t="s">
        <v>73</v>
      </c>
      <c r="P61" s="17" t="s">
        <v>454</v>
      </c>
      <c r="Q61" s="62"/>
      <c r="R61" s="62">
        <v>0</v>
      </c>
      <c r="S61" s="62" t="s">
        <v>23</v>
      </c>
      <c r="T61" s="59"/>
      <c r="U61" s="59"/>
      <c r="V61" s="59"/>
      <c r="W61" s="59"/>
      <c r="X61" s="61"/>
      <c r="Y61" s="1"/>
      <c r="Z61" s="6"/>
      <c r="AA61" s="6"/>
      <c r="AB61" s="86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</row>
    <row r="62" spans="1:79" s="39" customFormat="1" ht="24" customHeight="1" thickBot="1">
      <c r="A62" s="89">
        <v>58</v>
      </c>
      <c r="B62" s="59" t="s">
        <v>57</v>
      </c>
      <c r="C62" s="64" t="s">
        <v>85</v>
      </c>
      <c r="D62" s="60" t="s">
        <v>214</v>
      </c>
      <c r="E62" s="62">
        <v>0.11</v>
      </c>
      <c r="F62" s="62">
        <f t="shared" si="2"/>
        <v>19.350000000000001</v>
      </c>
      <c r="G62" s="56">
        <v>1</v>
      </c>
      <c r="H62" s="56">
        <v>1</v>
      </c>
      <c r="I62" s="152"/>
      <c r="J62" s="17">
        <f t="shared" si="0"/>
        <v>33.171428571428578</v>
      </c>
      <c r="K62" s="17"/>
      <c r="L62" s="152"/>
      <c r="M62" s="17">
        <f t="shared" si="1"/>
        <v>77.400000000000006</v>
      </c>
      <c r="N62" s="17">
        <f t="shared" si="3"/>
        <v>17.400000000000006</v>
      </c>
      <c r="O62" s="62" t="s">
        <v>73</v>
      </c>
      <c r="P62" s="17" t="s">
        <v>455</v>
      </c>
      <c r="Q62" s="62"/>
      <c r="R62" s="62">
        <v>0</v>
      </c>
      <c r="S62" s="62">
        <v>1</v>
      </c>
      <c r="T62" s="59"/>
      <c r="U62" s="59"/>
      <c r="V62" s="59"/>
      <c r="W62" s="59"/>
      <c r="X62" s="61"/>
      <c r="Y62" s="1"/>
      <c r="Z62" s="6"/>
      <c r="AA62" s="6"/>
      <c r="AB62" s="86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</row>
    <row r="63" spans="1:79" s="8" customFormat="1" ht="24" customHeight="1" thickBot="1">
      <c r="A63" s="89">
        <v>59</v>
      </c>
      <c r="B63" s="59" t="s">
        <v>57</v>
      </c>
      <c r="C63" s="64" t="s">
        <v>86</v>
      </c>
      <c r="D63" s="60" t="s">
        <v>214</v>
      </c>
      <c r="E63" s="62">
        <v>0.91</v>
      </c>
      <c r="F63" s="62">
        <f t="shared" si="2"/>
        <v>20.260000000000002</v>
      </c>
      <c r="G63" s="56">
        <v>1</v>
      </c>
      <c r="H63" s="56">
        <v>1</v>
      </c>
      <c r="I63" s="152"/>
      <c r="J63" s="17">
        <f t="shared" si="0"/>
        <v>34.731428571428573</v>
      </c>
      <c r="K63" s="17"/>
      <c r="L63" s="152"/>
      <c r="M63" s="17">
        <f t="shared" si="1"/>
        <v>81.040000000000006</v>
      </c>
      <c r="N63" s="17">
        <f t="shared" si="3"/>
        <v>21.040000000000006</v>
      </c>
      <c r="O63" s="62" t="s">
        <v>73</v>
      </c>
      <c r="P63" s="17" t="s">
        <v>456</v>
      </c>
      <c r="Q63" s="62"/>
      <c r="R63" s="62">
        <v>0</v>
      </c>
      <c r="S63" s="62" t="s">
        <v>23</v>
      </c>
      <c r="T63" s="59"/>
      <c r="U63" s="59"/>
      <c r="V63" s="59"/>
      <c r="W63" s="59"/>
      <c r="X63" s="61"/>
      <c r="Y63" s="1"/>
      <c r="Z63" s="6"/>
      <c r="AA63" s="6"/>
      <c r="AB63" s="86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</row>
    <row r="64" spans="1:79" s="8" customFormat="1" ht="24" customHeight="1" thickBot="1">
      <c r="A64" s="89">
        <v>60</v>
      </c>
      <c r="B64" s="59" t="s">
        <v>57</v>
      </c>
      <c r="C64" s="64" t="s">
        <v>87</v>
      </c>
      <c r="D64" s="60" t="s">
        <v>214</v>
      </c>
      <c r="E64" s="62">
        <v>0.84</v>
      </c>
      <c r="F64" s="62">
        <f t="shared" si="2"/>
        <v>21.1</v>
      </c>
      <c r="G64" s="56">
        <v>1</v>
      </c>
      <c r="H64" s="56">
        <v>1</v>
      </c>
      <c r="I64" s="152"/>
      <c r="J64" s="17">
        <f t="shared" si="0"/>
        <v>36.171428571428571</v>
      </c>
      <c r="K64" s="17"/>
      <c r="L64" s="152"/>
      <c r="M64" s="17">
        <f t="shared" si="1"/>
        <v>84.4</v>
      </c>
      <c r="N64" s="17">
        <f t="shared" si="3"/>
        <v>24.400000000000006</v>
      </c>
      <c r="O64" s="62" t="s">
        <v>73</v>
      </c>
      <c r="P64" s="17" t="s">
        <v>457</v>
      </c>
      <c r="Q64" s="62"/>
      <c r="R64" s="62">
        <v>0</v>
      </c>
      <c r="S64" s="62" t="s">
        <v>23</v>
      </c>
      <c r="T64" s="59"/>
      <c r="U64" s="59"/>
      <c r="V64" s="59"/>
      <c r="W64" s="59"/>
      <c r="X64" s="61"/>
      <c r="Y64" s="1"/>
      <c r="Z64" s="6"/>
      <c r="AA64" s="6"/>
      <c r="AB64" s="86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</row>
    <row r="65" spans="1:79" s="8" customFormat="1" ht="24" customHeight="1" thickBot="1">
      <c r="A65" s="89">
        <v>61</v>
      </c>
      <c r="B65" s="59" t="s">
        <v>57</v>
      </c>
      <c r="C65" s="64" t="s">
        <v>216</v>
      </c>
      <c r="D65" s="60" t="s">
        <v>214</v>
      </c>
      <c r="E65" s="62">
        <v>0.9</v>
      </c>
      <c r="F65" s="62">
        <f t="shared" si="2"/>
        <v>22</v>
      </c>
      <c r="G65" s="56">
        <v>1</v>
      </c>
      <c r="H65" s="56">
        <v>1</v>
      </c>
      <c r="I65" s="152"/>
      <c r="J65" s="17">
        <f t="shared" si="0"/>
        <v>37.714285714285715</v>
      </c>
      <c r="K65" s="17"/>
      <c r="L65" s="152"/>
      <c r="M65" s="17">
        <f t="shared" si="1"/>
        <v>88</v>
      </c>
      <c r="N65" s="17">
        <f t="shared" si="3"/>
        <v>28</v>
      </c>
      <c r="O65" s="62" t="s">
        <v>73</v>
      </c>
      <c r="P65" s="17" t="s">
        <v>458</v>
      </c>
      <c r="Q65" s="62"/>
      <c r="R65" s="62">
        <v>1</v>
      </c>
      <c r="S65" s="62">
        <v>1</v>
      </c>
      <c r="T65" s="59"/>
      <c r="U65" s="59"/>
      <c r="V65" s="59"/>
      <c r="W65" s="59"/>
      <c r="X65" s="61"/>
      <c r="Y65" s="1"/>
      <c r="Z65" s="6"/>
      <c r="AA65" s="6"/>
      <c r="AB65" s="86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</row>
    <row r="66" spans="1:79" s="8" customFormat="1" ht="24" customHeight="1" thickBot="1">
      <c r="A66" s="89">
        <v>62</v>
      </c>
      <c r="B66" s="59" t="s">
        <v>57</v>
      </c>
      <c r="C66" s="64" t="s">
        <v>88</v>
      </c>
      <c r="D66" s="60" t="s">
        <v>214</v>
      </c>
      <c r="E66" s="62">
        <v>7.2999999999999995E-2</v>
      </c>
      <c r="F66" s="62">
        <f t="shared" si="2"/>
        <v>22.073</v>
      </c>
      <c r="G66" s="56">
        <v>1</v>
      </c>
      <c r="H66" s="56">
        <v>1</v>
      </c>
      <c r="I66" s="152"/>
      <c r="J66" s="17">
        <f t="shared" si="0"/>
        <v>37.839428571428577</v>
      </c>
      <c r="K66" s="17"/>
      <c r="L66" s="152"/>
      <c r="M66" s="17">
        <f t="shared" si="1"/>
        <v>88.292000000000002</v>
      </c>
      <c r="N66" s="17">
        <f t="shared" si="3"/>
        <v>28.292000000000002</v>
      </c>
      <c r="O66" s="62" t="s">
        <v>73</v>
      </c>
      <c r="P66" s="17" t="s">
        <v>459</v>
      </c>
      <c r="Q66" s="62">
        <v>1</v>
      </c>
      <c r="R66" s="62">
        <v>1</v>
      </c>
      <c r="S66" s="62">
        <v>2</v>
      </c>
      <c r="T66" s="59"/>
      <c r="U66" s="59"/>
      <c r="V66" s="59"/>
      <c r="W66" s="59"/>
      <c r="X66" s="61"/>
      <c r="Y66" s="1"/>
      <c r="Z66" s="6"/>
      <c r="AA66" s="6"/>
      <c r="AB66" s="86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</row>
    <row r="67" spans="1:79" s="8" customFormat="1" ht="24" customHeight="1" thickBot="1">
      <c r="A67" s="89">
        <v>63</v>
      </c>
      <c r="B67" s="59" t="s">
        <v>57</v>
      </c>
      <c r="C67" s="65" t="s">
        <v>217</v>
      </c>
      <c r="D67" s="49" t="s">
        <v>89</v>
      </c>
      <c r="E67" s="62">
        <v>0.27</v>
      </c>
      <c r="F67" s="62">
        <f t="shared" si="2"/>
        <v>22.343</v>
      </c>
      <c r="G67" s="56">
        <v>1</v>
      </c>
      <c r="H67" s="56">
        <v>1</v>
      </c>
      <c r="I67" s="153"/>
      <c r="J67" s="17">
        <f t="shared" si="0"/>
        <v>38.302285714285716</v>
      </c>
      <c r="K67" s="17"/>
      <c r="L67" s="153"/>
      <c r="M67" s="17">
        <f t="shared" si="1"/>
        <v>89.372</v>
      </c>
      <c r="N67" s="17">
        <f t="shared" si="3"/>
        <v>29.372</v>
      </c>
      <c r="O67" s="62" t="s">
        <v>73</v>
      </c>
      <c r="P67" s="17" t="s">
        <v>460</v>
      </c>
      <c r="Q67" s="62"/>
      <c r="R67" s="62">
        <v>0</v>
      </c>
      <c r="S67" s="62">
        <v>1</v>
      </c>
      <c r="T67" s="10"/>
      <c r="U67" s="59"/>
      <c r="V67" s="59"/>
      <c r="W67" s="59"/>
      <c r="X67" s="61"/>
      <c r="Y67" s="1"/>
      <c r="Z67" s="6"/>
      <c r="AA67" s="6"/>
      <c r="AB67" s="86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</row>
    <row r="68" spans="1:79" s="8" customFormat="1" ht="24" customHeight="1" thickBot="1">
      <c r="A68" s="89">
        <v>64</v>
      </c>
      <c r="B68" s="59" t="s">
        <v>57</v>
      </c>
      <c r="C68" s="65" t="s">
        <v>90</v>
      </c>
      <c r="D68" s="49" t="s">
        <v>89</v>
      </c>
      <c r="E68" s="62">
        <v>0.45</v>
      </c>
      <c r="F68" s="62">
        <f t="shared" si="2"/>
        <v>22.792999999999999</v>
      </c>
      <c r="G68" s="56">
        <v>1</v>
      </c>
      <c r="H68" s="56">
        <v>1</v>
      </c>
      <c r="I68" s="151">
        <v>0.27708333333333335</v>
      </c>
      <c r="J68" s="17">
        <f t="shared" si="0"/>
        <v>39.073714285714281</v>
      </c>
      <c r="K68" s="17"/>
      <c r="L68" s="151">
        <v>0.31319444444444444</v>
      </c>
      <c r="M68" s="17">
        <f t="shared" si="1"/>
        <v>91.171999999999997</v>
      </c>
      <c r="N68" s="17">
        <f t="shared" si="3"/>
        <v>31.171999999999997</v>
      </c>
      <c r="O68" s="62" t="s">
        <v>73</v>
      </c>
      <c r="P68" s="17" t="s">
        <v>461</v>
      </c>
      <c r="Q68" s="62"/>
      <c r="R68" s="62">
        <v>0</v>
      </c>
      <c r="S68" s="62">
        <v>1</v>
      </c>
      <c r="T68" s="10"/>
      <c r="U68" s="59"/>
      <c r="V68" s="59"/>
      <c r="W68" s="59"/>
      <c r="X68" s="61"/>
      <c r="Y68" s="1"/>
      <c r="Z68" s="6"/>
      <c r="AA68" s="6"/>
      <c r="AB68" s="86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</row>
    <row r="69" spans="1:79" ht="24" customHeight="1" thickBot="1">
      <c r="A69" s="89">
        <v>65</v>
      </c>
      <c r="B69" s="59" t="s">
        <v>57</v>
      </c>
      <c r="C69" s="65" t="s">
        <v>218</v>
      </c>
      <c r="D69" s="49" t="s">
        <v>89</v>
      </c>
      <c r="E69" s="62">
        <v>0.12</v>
      </c>
      <c r="F69" s="62">
        <f t="shared" si="2"/>
        <v>22.913</v>
      </c>
      <c r="G69" s="56">
        <v>1</v>
      </c>
      <c r="H69" s="56">
        <v>1</v>
      </c>
      <c r="I69" s="152"/>
      <c r="J69" s="17">
        <f t="shared" si="0"/>
        <v>39.279428571428568</v>
      </c>
      <c r="K69" s="17"/>
      <c r="L69" s="152"/>
      <c r="M69" s="17">
        <f t="shared" si="1"/>
        <v>91.652000000000001</v>
      </c>
      <c r="N69" s="17">
        <f t="shared" si="3"/>
        <v>31.652000000000001</v>
      </c>
      <c r="O69" s="62" t="s">
        <v>73</v>
      </c>
      <c r="P69" s="17" t="s">
        <v>462</v>
      </c>
      <c r="Q69" s="62"/>
      <c r="R69" s="62">
        <v>0</v>
      </c>
      <c r="S69" s="62">
        <v>1</v>
      </c>
      <c r="T69" s="59"/>
      <c r="U69" s="59"/>
      <c r="V69" s="59"/>
      <c r="W69" s="59"/>
      <c r="X69" s="61"/>
      <c r="AB69" s="86"/>
    </row>
    <row r="70" spans="1:79" s="8" customFormat="1" ht="24" customHeight="1" thickBot="1">
      <c r="A70" s="89">
        <v>66</v>
      </c>
      <c r="B70" s="59" t="s">
        <v>57</v>
      </c>
      <c r="C70" s="65" t="s">
        <v>219</v>
      </c>
      <c r="D70" s="49" t="s">
        <v>89</v>
      </c>
      <c r="E70" s="62">
        <v>0.16</v>
      </c>
      <c r="F70" s="62">
        <f t="shared" si="2"/>
        <v>23.073</v>
      </c>
      <c r="G70" s="56">
        <v>1</v>
      </c>
      <c r="H70" s="56">
        <v>1</v>
      </c>
      <c r="I70" s="152"/>
      <c r="J70" s="17">
        <f t="shared" si="0"/>
        <v>39.553714285714285</v>
      </c>
      <c r="K70" s="17"/>
      <c r="L70" s="152"/>
      <c r="M70" s="17">
        <f t="shared" si="1"/>
        <v>92.292000000000002</v>
      </c>
      <c r="N70" s="17">
        <f t="shared" si="3"/>
        <v>32.292000000000002</v>
      </c>
      <c r="O70" s="62" t="s">
        <v>73</v>
      </c>
      <c r="P70" s="17" t="s">
        <v>463</v>
      </c>
      <c r="Q70" s="62"/>
      <c r="R70" s="62">
        <v>0</v>
      </c>
      <c r="S70" s="62">
        <v>1</v>
      </c>
      <c r="T70" s="59"/>
      <c r="U70" s="59"/>
      <c r="V70" s="59"/>
      <c r="W70" s="59"/>
      <c r="X70" s="61"/>
      <c r="Y70" s="1"/>
      <c r="Z70" s="6"/>
      <c r="AA70" s="6"/>
      <c r="AB70" s="86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</row>
    <row r="71" spans="1:79" s="8" customFormat="1" ht="24" customHeight="1" thickBot="1">
      <c r="A71" s="89">
        <v>67</v>
      </c>
      <c r="B71" s="59" t="s">
        <v>57</v>
      </c>
      <c r="C71" s="65" t="s">
        <v>220</v>
      </c>
      <c r="D71" s="49" t="s">
        <v>89</v>
      </c>
      <c r="E71" s="62">
        <v>3.5000000000000003E-2</v>
      </c>
      <c r="F71" s="62">
        <f t="shared" si="2"/>
        <v>23.108000000000001</v>
      </c>
      <c r="G71" s="56">
        <v>0</v>
      </c>
      <c r="H71" s="56">
        <v>0</v>
      </c>
      <c r="I71" s="152"/>
      <c r="J71" s="17">
        <f t="shared" si="0"/>
        <v>39.613714285714288</v>
      </c>
      <c r="K71" s="17"/>
      <c r="L71" s="152"/>
      <c r="M71" s="17">
        <f t="shared" si="1"/>
        <v>92.432000000000002</v>
      </c>
      <c r="N71" s="17">
        <f t="shared" si="3"/>
        <v>32.432000000000002</v>
      </c>
      <c r="O71" s="62" t="s">
        <v>73</v>
      </c>
      <c r="P71" s="17"/>
      <c r="Q71" s="62"/>
      <c r="R71" s="62">
        <v>0</v>
      </c>
      <c r="S71" s="62" t="s">
        <v>23</v>
      </c>
      <c r="T71" s="59"/>
      <c r="U71" s="59"/>
      <c r="V71" s="59"/>
      <c r="W71" s="59"/>
      <c r="X71" s="61"/>
      <c r="Y71" s="1"/>
      <c r="Z71" s="6"/>
      <c r="AA71" s="6"/>
      <c r="AB71" s="86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</row>
    <row r="72" spans="1:79" s="8" customFormat="1" ht="24" customHeight="1" thickBot="1">
      <c r="A72" s="89">
        <v>68</v>
      </c>
      <c r="B72" s="59" t="s">
        <v>158</v>
      </c>
      <c r="C72" s="65" t="s">
        <v>221</v>
      </c>
      <c r="D72" s="49" t="s">
        <v>89</v>
      </c>
      <c r="E72" s="62">
        <v>0.11</v>
      </c>
      <c r="F72" s="62">
        <f t="shared" si="2"/>
        <v>23.218</v>
      </c>
      <c r="G72" s="56">
        <v>1</v>
      </c>
      <c r="H72" s="56">
        <v>1</v>
      </c>
      <c r="I72" s="153"/>
      <c r="J72" s="17">
        <f t="shared" ref="J72:J135" si="4">F72/35*60</f>
        <v>39.802285714285716</v>
      </c>
      <c r="K72" s="17"/>
      <c r="L72" s="153"/>
      <c r="M72" s="17">
        <f t="shared" ref="M72:M135" si="5">F72/15*60</f>
        <v>92.872</v>
      </c>
      <c r="N72" s="17">
        <f t="shared" si="3"/>
        <v>32.872</v>
      </c>
      <c r="O72" s="62" t="s">
        <v>73</v>
      </c>
      <c r="P72" s="17" t="s">
        <v>464</v>
      </c>
      <c r="Q72" s="62"/>
      <c r="R72" s="62">
        <v>0</v>
      </c>
      <c r="S72" s="62" t="s">
        <v>23</v>
      </c>
      <c r="T72" s="59"/>
      <c r="U72" s="59"/>
      <c r="V72" s="59"/>
      <c r="W72" s="59"/>
      <c r="X72" s="61"/>
      <c r="Y72" s="1"/>
      <c r="Z72" s="6"/>
      <c r="AA72" s="6"/>
      <c r="AB72" s="86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</row>
    <row r="73" spans="1:79" ht="24" customHeight="1">
      <c r="A73" s="89">
        <v>69</v>
      </c>
      <c r="B73" s="59" t="s">
        <v>158</v>
      </c>
      <c r="C73" s="65" t="s">
        <v>222</v>
      </c>
      <c r="D73" s="49" t="s">
        <v>89</v>
      </c>
      <c r="E73" s="62">
        <v>0.19</v>
      </c>
      <c r="F73" s="62">
        <f t="shared" ref="F73:F136" si="6">F72+E73</f>
        <v>23.408000000000001</v>
      </c>
      <c r="G73" s="56">
        <v>1</v>
      </c>
      <c r="H73" s="56">
        <v>1</v>
      </c>
      <c r="I73" s="151">
        <v>0.27847222222222223</v>
      </c>
      <c r="J73" s="17">
        <f t="shared" si="4"/>
        <v>40.128</v>
      </c>
      <c r="K73" s="17"/>
      <c r="L73" s="151">
        <v>0.31527777777777777</v>
      </c>
      <c r="M73" s="17">
        <f t="shared" si="5"/>
        <v>93.632000000000005</v>
      </c>
      <c r="N73" s="17">
        <f t="shared" si="3"/>
        <v>33.632000000000005</v>
      </c>
      <c r="O73" s="62" t="s">
        <v>73</v>
      </c>
      <c r="P73" s="17" t="s">
        <v>465</v>
      </c>
      <c r="Q73" s="62">
        <v>1</v>
      </c>
      <c r="R73" s="62">
        <v>1</v>
      </c>
      <c r="S73" s="62">
        <v>1</v>
      </c>
      <c r="T73" s="59"/>
      <c r="U73" s="59"/>
      <c r="V73" s="59"/>
      <c r="W73" s="59"/>
      <c r="X73" s="61"/>
      <c r="Y73" s="59"/>
      <c r="AB73" s="86"/>
    </row>
    <row r="74" spans="1:79" ht="24" customHeight="1">
      <c r="A74" s="89">
        <v>70</v>
      </c>
      <c r="B74" s="59" t="s">
        <v>158</v>
      </c>
      <c r="C74" s="65" t="s">
        <v>223</v>
      </c>
      <c r="D74" s="49" t="s">
        <v>89</v>
      </c>
      <c r="E74" s="62">
        <v>0.15</v>
      </c>
      <c r="F74" s="62">
        <f t="shared" si="6"/>
        <v>23.558</v>
      </c>
      <c r="G74" s="56">
        <v>1</v>
      </c>
      <c r="H74" s="56">
        <v>1</v>
      </c>
      <c r="I74" s="152"/>
      <c r="J74" s="17">
        <f t="shared" si="4"/>
        <v>40.38514285714286</v>
      </c>
      <c r="K74" s="17"/>
      <c r="L74" s="152"/>
      <c r="M74" s="17">
        <f t="shared" si="5"/>
        <v>94.231999999999999</v>
      </c>
      <c r="N74" s="17">
        <f t="shared" si="3"/>
        <v>34.231999999999999</v>
      </c>
      <c r="O74" s="62" t="s">
        <v>73</v>
      </c>
      <c r="P74" s="17" t="s">
        <v>466</v>
      </c>
      <c r="Q74" s="62"/>
      <c r="R74" s="62">
        <v>0</v>
      </c>
      <c r="S74" s="62">
        <v>1</v>
      </c>
      <c r="T74" s="59"/>
      <c r="U74" s="59"/>
      <c r="V74" s="59"/>
      <c r="W74" s="59"/>
      <c r="X74" s="61"/>
      <c r="AB74" s="86"/>
    </row>
    <row r="75" spans="1:79" ht="24" customHeight="1">
      <c r="A75" s="89">
        <v>71</v>
      </c>
      <c r="B75" s="59" t="s">
        <v>158</v>
      </c>
      <c r="C75" s="50" t="s">
        <v>91</v>
      </c>
      <c r="D75" s="49" t="s">
        <v>89</v>
      </c>
      <c r="E75" s="62">
        <v>0.16</v>
      </c>
      <c r="F75" s="62">
        <f t="shared" si="6"/>
        <v>23.718</v>
      </c>
      <c r="G75" s="56">
        <v>1</v>
      </c>
      <c r="H75" s="56">
        <v>1</v>
      </c>
      <c r="I75" s="152"/>
      <c r="J75" s="17">
        <f t="shared" si="4"/>
        <v>40.65942857142857</v>
      </c>
      <c r="K75" s="17"/>
      <c r="L75" s="152"/>
      <c r="M75" s="17">
        <f t="shared" si="5"/>
        <v>94.872</v>
      </c>
      <c r="N75" s="17">
        <f t="shared" si="3"/>
        <v>34.872</v>
      </c>
      <c r="O75" s="62" t="s">
        <v>73</v>
      </c>
      <c r="P75" s="17" t="s">
        <v>467</v>
      </c>
      <c r="Q75" s="62"/>
      <c r="R75" s="62">
        <v>0</v>
      </c>
      <c r="S75" s="62" t="s">
        <v>23</v>
      </c>
      <c r="T75" s="59"/>
      <c r="U75" s="59"/>
      <c r="V75" s="59"/>
      <c r="W75" s="59"/>
      <c r="X75" s="61"/>
      <c r="Y75" s="59"/>
      <c r="AB75" s="86"/>
    </row>
    <row r="76" spans="1:79" ht="24" customHeight="1">
      <c r="A76" s="89">
        <v>72</v>
      </c>
      <c r="B76" s="59" t="s">
        <v>158</v>
      </c>
      <c r="C76" s="50" t="s">
        <v>92</v>
      </c>
      <c r="D76" s="49" t="s">
        <v>89</v>
      </c>
      <c r="E76" s="62">
        <v>8.7999999999999995E-2</v>
      </c>
      <c r="F76" s="62">
        <f t="shared" si="6"/>
        <v>23.806000000000001</v>
      </c>
      <c r="G76" s="56">
        <v>2</v>
      </c>
      <c r="H76" s="56">
        <v>2</v>
      </c>
      <c r="I76" s="153"/>
      <c r="J76" s="17">
        <f t="shared" si="4"/>
        <v>40.810285714285719</v>
      </c>
      <c r="K76" s="17"/>
      <c r="L76" s="153"/>
      <c r="M76" s="17">
        <f t="shared" si="5"/>
        <v>95.224000000000004</v>
      </c>
      <c r="N76" s="17">
        <f t="shared" si="3"/>
        <v>35.224000000000004</v>
      </c>
      <c r="O76" s="62" t="s">
        <v>73</v>
      </c>
      <c r="P76" s="17" t="s">
        <v>468</v>
      </c>
      <c r="Q76" s="62"/>
      <c r="R76" s="62">
        <v>0</v>
      </c>
      <c r="S76" s="62">
        <v>1</v>
      </c>
      <c r="T76" s="59">
        <v>1</v>
      </c>
      <c r="U76" s="59">
        <v>0</v>
      </c>
      <c r="V76" s="59">
        <v>0</v>
      </c>
      <c r="W76" s="59"/>
      <c r="X76" s="61"/>
      <c r="AB76" s="86"/>
    </row>
    <row r="77" spans="1:79" ht="24" customHeight="1">
      <c r="A77" s="89">
        <v>74</v>
      </c>
      <c r="B77" s="59" t="s">
        <v>158</v>
      </c>
      <c r="C77" s="50" t="s">
        <v>93</v>
      </c>
      <c r="D77" s="49" t="s">
        <v>89</v>
      </c>
      <c r="E77" s="62">
        <v>6.2E-2</v>
      </c>
      <c r="F77" s="62">
        <f t="shared" si="6"/>
        <v>23.868000000000002</v>
      </c>
      <c r="G77" s="56">
        <v>1</v>
      </c>
      <c r="H77" s="56">
        <v>1</v>
      </c>
      <c r="I77" s="151">
        <v>0.27916666666666667</v>
      </c>
      <c r="J77" s="17">
        <f t="shared" si="4"/>
        <v>40.91657142857143</v>
      </c>
      <c r="K77" s="17"/>
      <c r="L77" s="151">
        <v>0.31805555555555554</v>
      </c>
      <c r="M77" s="17">
        <f t="shared" si="5"/>
        <v>95.472000000000008</v>
      </c>
      <c r="N77" s="17">
        <f t="shared" si="3"/>
        <v>35.472000000000008</v>
      </c>
      <c r="O77" s="62" t="s">
        <v>73</v>
      </c>
      <c r="P77" s="17" t="s">
        <v>469</v>
      </c>
      <c r="Q77" s="62"/>
      <c r="R77" s="62">
        <v>0</v>
      </c>
      <c r="S77" s="62">
        <v>1</v>
      </c>
      <c r="T77" s="59">
        <v>1</v>
      </c>
      <c r="U77" s="59">
        <v>0</v>
      </c>
      <c r="V77" s="59">
        <v>0</v>
      </c>
      <c r="W77" s="59"/>
      <c r="X77" s="61" t="s">
        <v>28</v>
      </c>
      <c r="AB77" s="86"/>
    </row>
    <row r="78" spans="1:79" ht="24" customHeight="1">
      <c r="A78" s="89">
        <v>75</v>
      </c>
      <c r="B78" s="59" t="s">
        <v>158</v>
      </c>
      <c r="C78" s="50" t="s">
        <v>94</v>
      </c>
      <c r="D78" s="49" t="s">
        <v>89</v>
      </c>
      <c r="E78" s="62">
        <v>0.26</v>
      </c>
      <c r="F78" s="62">
        <f t="shared" si="6"/>
        <v>24.128000000000004</v>
      </c>
      <c r="G78" s="56">
        <v>1</v>
      </c>
      <c r="H78" s="56">
        <v>1</v>
      </c>
      <c r="I78" s="152"/>
      <c r="J78" s="17">
        <f t="shared" si="4"/>
        <v>41.362285714285719</v>
      </c>
      <c r="K78" s="17"/>
      <c r="L78" s="152"/>
      <c r="M78" s="17">
        <f t="shared" si="5"/>
        <v>96.512000000000015</v>
      </c>
      <c r="N78" s="17">
        <f t="shared" si="3"/>
        <v>36.512000000000015</v>
      </c>
      <c r="O78" s="62" t="s">
        <v>73</v>
      </c>
      <c r="P78" s="17" t="s">
        <v>470</v>
      </c>
      <c r="Q78" s="62"/>
      <c r="R78" s="62">
        <v>0</v>
      </c>
      <c r="S78" s="62">
        <v>0</v>
      </c>
      <c r="T78" s="59">
        <v>0</v>
      </c>
      <c r="U78" s="59">
        <v>0</v>
      </c>
      <c r="V78" s="59">
        <v>0</v>
      </c>
      <c r="W78" s="59"/>
      <c r="X78" s="61" t="s">
        <v>28</v>
      </c>
      <c r="Y78" s="3"/>
      <c r="AB78" s="86"/>
    </row>
    <row r="79" spans="1:79" ht="24" customHeight="1">
      <c r="A79" s="89">
        <v>76</v>
      </c>
      <c r="B79" s="59" t="s">
        <v>158</v>
      </c>
      <c r="C79" s="50" t="s">
        <v>95</v>
      </c>
      <c r="D79" s="49" t="s">
        <v>89</v>
      </c>
      <c r="E79" s="62">
        <v>0.4</v>
      </c>
      <c r="F79" s="62">
        <f t="shared" si="6"/>
        <v>24.528000000000002</v>
      </c>
      <c r="G79" s="56">
        <v>1</v>
      </c>
      <c r="H79" s="56">
        <v>1</v>
      </c>
      <c r="I79" s="152"/>
      <c r="J79" s="17">
        <f t="shared" si="4"/>
        <v>42.048000000000002</v>
      </c>
      <c r="K79" s="17"/>
      <c r="L79" s="152"/>
      <c r="M79" s="17">
        <f t="shared" si="5"/>
        <v>98.112000000000009</v>
      </c>
      <c r="N79" s="17">
        <f t="shared" si="3"/>
        <v>38.112000000000009</v>
      </c>
      <c r="O79" s="62" t="s">
        <v>73</v>
      </c>
      <c r="P79" s="17" t="s">
        <v>471</v>
      </c>
      <c r="Q79" s="62"/>
      <c r="R79" s="62">
        <v>1</v>
      </c>
      <c r="S79" s="62">
        <v>1</v>
      </c>
      <c r="T79" s="59">
        <v>4</v>
      </c>
      <c r="U79" s="59">
        <v>10</v>
      </c>
      <c r="V79" s="59">
        <v>0</v>
      </c>
      <c r="W79" s="59"/>
      <c r="X79" s="61"/>
      <c r="Y79" s="3"/>
      <c r="AB79" s="86"/>
    </row>
    <row r="80" spans="1:79" ht="24" customHeight="1">
      <c r="A80" s="89">
        <v>77</v>
      </c>
      <c r="B80" s="51" t="s">
        <v>158</v>
      </c>
      <c r="C80" s="50" t="s">
        <v>224</v>
      </c>
      <c r="D80" s="49" t="s">
        <v>89</v>
      </c>
      <c r="E80" s="62">
        <v>0.7</v>
      </c>
      <c r="F80" s="62">
        <f t="shared" si="6"/>
        <v>25.228000000000002</v>
      </c>
      <c r="G80" s="56">
        <v>1</v>
      </c>
      <c r="H80" s="56">
        <v>1</v>
      </c>
      <c r="I80" s="152"/>
      <c r="J80" s="17">
        <f t="shared" si="4"/>
        <v>43.247999999999998</v>
      </c>
      <c r="K80" s="17"/>
      <c r="L80" s="152"/>
      <c r="M80" s="17">
        <f t="shared" si="5"/>
        <v>100.91200000000001</v>
      </c>
      <c r="N80" s="17">
        <f t="shared" si="3"/>
        <v>40.912000000000006</v>
      </c>
      <c r="O80" s="62" t="s">
        <v>73</v>
      </c>
      <c r="P80" s="111" t="s">
        <v>472</v>
      </c>
      <c r="Q80" s="62"/>
      <c r="R80" s="62">
        <v>0</v>
      </c>
      <c r="S80" s="62" t="s">
        <v>23</v>
      </c>
      <c r="T80" s="59">
        <v>1</v>
      </c>
      <c r="U80" s="59">
        <v>30</v>
      </c>
      <c r="V80" s="59">
        <v>0</v>
      </c>
      <c r="W80" s="59"/>
      <c r="X80" s="61" t="s">
        <v>31</v>
      </c>
      <c r="AB80" s="86"/>
    </row>
    <row r="81" spans="1:28" ht="24" customHeight="1">
      <c r="A81" s="89">
        <v>78</v>
      </c>
      <c r="B81" s="51" t="s">
        <v>158</v>
      </c>
      <c r="C81" s="50" t="s">
        <v>96</v>
      </c>
      <c r="D81" s="49" t="s">
        <v>89</v>
      </c>
      <c r="E81" s="62">
        <v>0.18</v>
      </c>
      <c r="F81" s="62">
        <f t="shared" si="6"/>
        <v>25.408000000000001</v>
      </c>
      <c r="G81" s="56">
        <v>0</v>
      </c>
      <c r="H81" s="56">
        <v>0</v>
      </c>
      <c r="I81" s="153"/>
      <c r="J81" s="17">
        <f t="shared" si="4"/>
        <v>43.556571428571431</v>
      </c>
      <c r="K81" s="17"/>
      <c r="L81" s="153"/>
      <c r="M81" s="17">
        <f t="shared" si="5"/>
        <v>101.63200000000001</v>
      </c>
      <c r="N81" s="17">
        <f t="shared" si="3"/>
        <v>41.632000000000005</v>
      </c>
      <c r="O81" s="62" t="s">
        <v>73</v>
      </c>
      <c r="P81" s="17"/>
      <c r="Q81" s="62"/>
      <c r="R81" s="62">
        <v>0</v>
      </c>
      <c r="S81" s="62" t="s">
        <v>23</v>
      </c>
      <c r="T81" s="59">
        <v>1</v>
      </c>
      <c r="U81" s="59">
        <v>0</v>
      </c>
      <c r="V81" s="59">
        <v>0</v>
      </c>
      <c r="W81" s="59"/>
      <c r="X81" s="61" t="s">
        <v>32</v>
      </c>
      <c r="AB81" s="86"/>
    </row>
    <row r="82" spans="1:28" ht="24" customHeight="1">
      <c r="A82" s="89">
        <v>79</v>
      </c>
      <c r="B82" s="59" t="s">
        <v>158</v>
      </c>
      <c r="C82" s="50" t="s">
        <v>97</v>
      </c>
      <c r="D82" s="49" t="s">
        <v>89</v>
      </c>
      <c r="E82" s="62">
        <v>0.14000000000000001</v>
      </c>
      <c r="F82" s="62">
        <f t="shared" si="6"/>
        <v>25.548000000000002</v>
      </c>
      <c r="G82" s="56">
        <v>1</v>
      </c>
      <c r="H82" s="56">
        <v>1</v>
      </c>
      <c r="I82" s="151">
        <v>0.27986111111111112</v>
      </c>
      <c r="J82" s="17">
        <f t="shared" si="4"/>
        <v>43.796571428571433</v>
      </c>
      <c r="K82" s="17"/>
      <c r="L82" s="151">
        <v>0.3215277777777778</v>
      </c>
      <c r="M82" s="17">
        <f t="shared" si="5"/>
        <v>102.19200000000001</v>
      </c>
      <c r="N82" s="17">
        <f t="shared" si="3"/>
        <v>42.192000000000007</v>
      </c>
      <c r="O82" s="62" t="s">
        <v>73</v>
      </c>
      <c r="P82" s="111" t="s">
        <v>473</v>
      </c>
      <c r="Q82" s="62"/>
      <c r="R82" s="62">
        <v>0</v>
      </c>
      <c r="S82" s="62" t="s">
        <v>23</v>
      </c>
      <c r="T82" s="59">
        <v>1</v>
      </c>
      <c r="U82" s="59">
        <v>0</v>
      </c>
      <c r="V82" s="59">
        <v>0</v>
      </c>
      <c r="W82" s="59"/>
      <c r="X82" s="61"/>
      <c r="AB82" s="86"/>
    </row>
    <row r="83" spans="1:28" ht="24" customHeight="1">
      <c r="A83" s="89">
        <v>80</v>
      </c>
      <c r="B83" s="59" t="s">
        <v>158</v>
      </c>
      <c r="C83" s="50" t="s">
        <v>98</v>
      </c>
      <c r="D83" s="49" t="s">
        <v>89</v>
      </c>
      <c r="E83" s="62">
        <v>6.3E-2</v>
      </c>
      <c r="F83" s="62">
        <f t="shared" si="6"/>
        <v>25.611000000000001</v>
      </c>
      <c r="G83" s="56">
        <v>1</v>
      </c>
      <c r="H83" s="56">
        <v>1</v>
      </c>
      <c r="I83" s="152"/>
      <c r="J83" s="17">
        <f t="shared" si="4"/>
        <v>43.90457142857143</v>
      </c>
      <c r="K83" s="17"/>
      <c r="L83" s="152"/>
      <c r="M83" s="17">
        <f t="shared" si="5"/>
        <v>102.444</v>
      </c>
      <c r="N83" s="17">
        <f t="shared" si="3"/>
        <v>42.444000000000003</v>
      </c>
      <c r="O83" s="62" t="s">
        <v>73</v>
      </c>
      <c r="P83" s="17" t="s">
        <v>474</v>
      </c>
      <c r="Q83" s="62"/>
      <c r="R83" s="62">
        <v>1</v>
      </c>
      <c r="S83" s="62">
        <v>1</v>
      </c>
      <c r="T83" s="59">
        <v>0</v>
      </c>
      <c r="U83" s="59">
        <v>0</v>
      </c>
      <c r="V83" s="59">
        <v>0</v>
      </c>
      <c r="W83" s="59"/>
      <c r="X83" s="61"/>
      <c r="AB83" s="86"/>
    </row>
    <row r="84" spans="1:28" ht="24" customHeight="1">
      <c r="A84" s="89">
        <v>81</v>
      </c>
      <c r="B84" s="59" t="s">
        <v>158</v>
      </c>
      <c r="C84" s="50" t="s">
        <v>99</v>
      </c>
      <c r="D84" s="49" t="s">
        <v>89</v>
      </c>
      <c r="E84" s="62">
        <v>5.1999999999999998E-2</v>
      </c>
      <c r="F84" s="62">
        <f t="shared" si="6"/>
        <v>25.663</v>
      </c>
      <c r="G84" s="56">
        <v>2</v>
      </c>
      <c r="H84" s="56">
        <v>2</v>
      </c>
      <c r="I84" s="152"/>
      <c r="J84" s="17">
        <f t="shared" si="4"/>
        <v>43.99371428571429</v>
      </c>
      <c r="K84" s="17"/>
      <c r="L84" s="152"/>
      <c r="M84" s="17">
        <f t="shared" si="5"/>
        <v>102.652</v>
      </c>
      <c r="N84" s="17">
        <f t="shared" si="3"/>
        <v>42.652000000000001</v>
      </c>
      <c r="O84" s="62" t="s">
        <v>73</v>
      </c>
      <c r="P84" s="17" t="s">
        <v>475</v>
      </c>
      <c r="Q84" s="62"/>
      <c r="R84" s="62">
        <v>0</v>
      </c>
      <c r="S84" s="62">
        <v>1</v>
      </c>
      <c r="T84" s="59">
        <v>1</v>
      </c>
      <c r="U84" s="59">
        <v>0</v>
      </c>
      <c r="V84" s="59">
        <v>0</v>
      </c>
      <c r="W84" s="59"/>
      <c r="X84" s="61"/>
      <c r="AB84" s="86"/>
    </row>
    <row r="85" spans="1:28" ht="24" customHeight="1">
      <c r="A85" s="89">
        <v>82</v>
      </c>
      <c r="B85" s="59" t="s">
        <v>158</v>
      </c>
      <c r="C85" s="50" t="s">
        <v>225</v>
      </c>
      <c r="D85" s="49" t="s">
        <v>89</v>
      </c>
      <c r="E85" s="62">
        <v>5.8999999999999997E-2</v>
      </c>
      <c r="F85" s="62">
        <f t="shared" si="6"/>
        <v>25.722000000000001</v>
      </c>
      <c r="G85" s="56">
        <v>0</v>
      </c>
      <c r="H85" s="56">
        <v>0</v>
      </c>
      <c r="I85" s="152"/>
      <c r="J85" s="17">
        <f t="shared" si="4"/>
        <v>44.094857142857144</v>
      </c>
      <c r="K85" s="17"/>
      <c r="L85" s="152"/>
      <c r="M85" s="17">
        <f t="shared" si="5"/>
        <v>102.88800000000001</v>
      </c>
      <c r="N85" s="17">
        <f t="shared" si="3"/>
        <v>42.888000000000005</v>
      </c>
      <c r="O85" s="62" t="s">
        <v>73</v>
      </c>
      <c r="P85" s="17"/>
      <c r="Q85" s="62"/>
      <c r="R85" s="62">
        <v>1</v>
      </c>
      <c r="S85" s="62">
        <v>1</v>
      </c>
      <c r="T85" s="59">
        <v>2</v>
      </c>
      <c r="U85" s="59">
        <v>30</v>
      </c>
      <c r="V85" s="59">
        <v>10</v>
      </c>
      <c r="W85" s="59"/>
      <c r="X85" s="61" t="s">
        <v>30</v>
      </c>
      <c r="AB85" s="86"/>
    </row>
    <row r="86" spans="1:28" ht="24" customHeight="1">
      <c r="A86" s="89">
        <v>83</v>
      </c>
      <c r="B86" s="59" t="s">
        <v>158</v>
      </c>
      <c r="C86" s="50" t="s">
        <v>226</v>
      </c>
      <c r="D86" s="49" t="s">
        <v>89</v>
      </c>
      <c r="E86" s="62">
        <v>0.82</v>
      </c>
      <c r="F86" s="62">
        <f t="shared" si="6"/>
        <v>26.542000000000002</v>
      </c>
      <c r="G86" s="56">
        <v>1</v>
      </c>
      <c r="H86" s="56">
        <v>1</v>
      </c>
      <c r="I86" s="152"/>
      <c r="J86" s="17">
        <f t="shared" si="4"/>
        <v>45.500571428571433</v>
      </c>
      <c r="K86" s="17"/>
      <c r="L86" s="152"/>
      <c r="M86" s="17">
        <f t="shared" si="5"/>
        <v>106.16800000000001</v>
      </c>
      <c r="N86" s="17">
        <f t="shared" si="3"/>
        <v>46.168000000000006</v>
      </c>
      <c r="O86" s="62" t="s">
        <v>73</v>
      </c>
      <c r="P86" s="17" t="s">
        <v>476</v>
      </c>
      <c r="Q86" s="62"/>
      <c r="R86" s="62">
        <v>1</v>
      </c>
      <c r="S86" s="62">
        <v>1</v>
      </c>
      <c r="T86" s="59">
        <v>0</v>
      </c>
      <c r="U86" s="59" t="s">
        <v>23</v>
      </c>
      <c r="V86" s="59">
        <v>0</v>
      </c>
      <c r="W86" s="59"/>
      <c r="X86" s="61" t="s">
        <v>33</v>
      </c>
      <c r="AB86" s="86"/>
    </row>
    <row r="87" spans="1:28" ht="24" customHeight="1">
      <c r="A87" s="89">
        <v>84</v>
      </c>
      <c r="B87" s="59" t="s">
        <v>158</v>
      </c>
      <c r="C87" s="50" t="s">
        <v>227</v>
      </c>
      <c r="D87" s="49" t="s">
        <v>89</v>
      </c>
      <c r="E87" s="62">
        <v>5.5E-2</v>
      </c>
      <c r="F87" s="62">
        <f t="shared" si="6"/>
        <v>26.597000000000001</v>
      </c>
      <c r="G87" s="56">
        <v>1</v>
      </c>
      <c r="H87" s="56">
        <v>1</v>
      </c>
      <c r="I87" s="153"/>
      <c r="J87" s="17">
        <f t="shared" si="4"/>
        <v>45.594857142857144</v>
      </c>
      <c r="K87" s="17"/>
      <c r="L87" s="153"/>
      <c r="M87" s="17">
        <f t="shared" si="5"/>
        <v>106.38800000000001</v>
      </c>
      <c r="N87" s="17">
        <f t="shared" si="3"/>
        <v>46.388000000000005</v>
      </c>
      <c r="O87" s="62" t="s">
        <v>73</v>
      </c>
      <c r="P87" s="17" t="s">
        <v>477</v>
      </c>
      <c r="Q87" s="62"/>
      <c r="R87" s="62">
        <v>1</v>
      </c>
      <c r="S87" s="62">
        <v>1</v>
      </c>
      <c r="T87" s="10" t="s">
        <v>34</v>
      </c>
      <c r="U87" s="59">
        <v>0</v>
      </c>
      <c r="V87" s="59">
        <v>0</v>
      </c>
      <c r="W87" s="59"/>
      <c r="X87" s="61"/>
      <c r="AB87" s="86"/>
    </row>
    <row r="88" spans="1:28" ht="24" customHeight="1">
      <c r="A88" s="89">
        <v>85</v>
      </c>
      <c r="B88" s="59" t="s">
        <v>158</v>
      </c>
      <c r="C88" s="50" t="s">
        <v>228</v>
      </c>
      <c r="D88" s="49" t="s">
        <v>48</v>
      </c>
      <c r="E88" s="62">
        <v>7.2999999999999995E-2</v>
      </c>
      <c r="F88" s="62">
        <f t="shared" si="6"/>
        <v>26.67</v>
      </c>
      <c r="G88" s="56">
        <v>1</v>
      </c>
      <c r="H88" s="56">
        <v>1</v>
      </c>
      <c r="I88" s="151">
        <v>0.28402777777777777</v>
      </c>
      <c r="J88" s="17">
        <f t="shared" si="4"/>
        <v>45.72</v>
      </c>
      <c r="K88" s="17"/>
      <c r="L88" s="151">
        <v>0.3298611111111111</v>
      </c>
      <c r="M88" s="17">
        <f t="shared" si="5"/>
        <v>106.68</v>
      </c>
      <c r="N88" s="17">
        <f t="shared" si="3"/>
        <v>46.680000000000007</v>
      </c>
      <c r="O88" s="62" t="s">
        <v>376</v>
      </c>
      <c r="P88" s="17" t="s">
        <v>478</v>
      </c>
      <c r="Q88" s="62"/>
      <c r="R88" s="62">
        <v>0</v>
      </c>
      <c r="S88" s="62">
        <v>1</v>
      </c>
      <c r="T88" s="10"/>
      <c r="U88" s="59"/>
      <c r="V88" s="59"/>
      <c r="W88" s="59"/>
      <c r="X88" s="61"/>
      <c r="AB88" s="86"/>
    </row>
    <row r="89" spans="1:28" ht="24" customHeight="1">
      <c r="A89" s="89">
        <v>86</v>
      </c>
      <c r="B89" s="59" t="s">
        <v>158</v>
      </c>
      <c r="C89" s="50" t="s">
        <v>100</v>
      </c>
      <c r="D89" s="49" t="s">
        <v>48</v>
      </c>
      <c r="E89" s="62">
        <v>0.25</v>
      </c>
      <c r="F89" s="62">
        <f t="shared" si="6"/>
        <v>26.92</v>
      </c>
      <c r="G89" s="56">
        <v>0</v>
      </c>
      <c r="H89" s="56">
        <v>0</v>
      </c>
      <c r="I89" s="152"/>
      <c r="J89" s="17">
        <f t="shared" si="4"/>
        <v>46.148571428571437</v>
      </c>
      <c r="K89" s="17"/>
      <c r="L89" s="152"/>
      <c r="M89" s="17">
        <f t="shared" si="5"/>
        <v>107.68</v>
      </c>
      <c r="N89" s="17">
        <f t="shared" si="3"/>
        <v>47.680000000000007</v>
      </c>
      <c r="O89" s="62" t="s">
        <v>376</v>
      </c>
      <c r="P89" s="17"/>
      <c r="Q89" s="62"/>
      <c r="R89" s="62">
        <v>0</v>
      </c>
      <c r="S89" s="62">
        <v>1</v>
      </c>
      <c r="T89" s="59">
        <v>1</v>
      </c>
      <c r="U89" s="59">
        <v>0</v>
      </c>
      <c r="V89" s="59">
        <v>0</v>
      </c>
      <c r="W89" s="59"/>
      <c r="X89" s="61"/>
      <c r="AB89" s="86"/>
    </row>
    <row r="90" spans="1:28" ht="24" customHeight="1">
      <c r="A90" s="89">
        <v>87</v>
      </c>
      <c r="B90" s="59" t="s">
        <v>158</v>
      </c>
      <c r="C90" s="50" t="s">
        <v>229</v>
      </c>
      <c r="D90" s="49" t="s">
        <v>48</v>
      </c>
      <c r="E90" s="62">
        <v>0.17</v>
      </c>
      <c r="F90" s="62">
        <f t="shared" si="6"/>
        <v>27.090000000000003</v>
      </c>
      <c r="G90" s="56">
        <v>1</v>
      </c>
      <c r="H90" s="56">
        <v>1</v>
      </c>
      <c r="I90" s="152"/>
      <c r="J90" s="17">
        <f t="shared" si="4"/>
        <v>46.440000000000005</v>
      </c>
      <c r="K90" s="17"/>
      <c r="L90" s="152"/>
      <c r="M90" s="17">
        <f t="shared" si="5"/>
        <v>108.36000000000001</v>
      </c>
      <c r="N90" s="17">
        <f t="shared" si="3"/>
        <v>48.360000000000014</v>
      </c>
      <c r="O90" s="62" t="s">
        <v>376</v>
      </c>
      <c r="P90" s="17" t="s">
        <v>479</v>
      </c>
      <c r="Q90" s="62"/>
      <c r="R90" s="62">
        <v>0</v>
      </c>
      <c r="S90" s="62" t="s">
        <v>23</v>
      </c>
      <c r="T90" s="59"/>
      <c r="U90" s="59"/>
      <c r="V90" s="59"/>
      <c r="W90" s="59"/>
      <c r="X90" s="61"/>
      <c r="AB90" s="86"/>
    </row>
    <row r="91" spans="1:28" ht="24" customHeight="1">
      <c r="A91" s="89">
        <v>88</v>
      </c>
      <c r="B91" s="59" t="s">
        <v>158</v>
      </c>
      <c r="C91" s="50" t="s">
        <v>230</v>
      </c>
      <c r="D91" s="49" t="s">
        <v>48</v>
      </c>
      <c r="E91" s="62">
        <v>0.26</v>
      </c>
      <c r="F91" s="62">
        <f t="shared" si="6"/>
        <v>27.350000000000005</v>
      </c>
      <c r="G91" s="56">
        <v>0</v>
      </c>
      <c r="H91" s="56">
        <v>0</v>
      </c>
      <c r="I91" s="152"/>
      <c r="J91" s="17">
        <f t="shared" si="4"/>
        <v>46.885714285714293</v>
      </c>
      <c r="K91" s="17"/>
      <c r="L91" s="152"/>
      <c r="M91" s="17">
        <f t="shared" si="5"/>
        <v>109.40000000000002</v>
      </c>
      <c r="N91" s="17">
        <f t="shared" si="3"/>
        <v>49.40000000000002</v>
      </c>
      <c r="O91" s="62" t="s">
        <v>376</v>
      </c>
      <c r="P91" s="17"/>
      <c r="Q91" s="62"/>
      <c r="R91" s="62">
        <v>0</v>
      </c>
      <c r="S91" s="62" t="s">
        <v>23</v>
      </c>
      <c r="T91" s="59"/>
      <c r="U91" s="59"/>
      <c r="V91" s="59"/>
      <c r="W91" s="59"/>
      <c r="X91" s="61"/>
      <c r="AB91" s="86"/>
    </row>
    <row r="92" spans="1:28" ht="24" customHeight="1">
      <c r="A92" s="89">
        <v>89</v>
      </c>
      <c r="B92" s="59" t="s">
        <v>158</v>
      </c>
      <c r="C92" s="50" t="s">
        <v>101</v>
      </c>
      <c r="D92" s="49" t="s">
        <v>48</v>
      </c>
      <c r="E92" s="62">
        <v>0.26</v>
      </c>
      <c r="F92" s="62">
        <f t="shared" si="6"/>
        <v>27.610000000000007</v>
      </c>
      <c r="G92" s="56">
        <v>1</v>
      </c>
      <c r="H92" s="56">
        <v>1</v>
      </c>
      <c r="I92" s="152"/>
      <c r="J92" s="17">
        <f t="shared" si="4"/>
        <v>47.331428571428582</v>
      </c>
      <c r="K92" s="17"/>
      <c r="L92" s="152"/>
      <c r="M92" s="17">
        <f t="shared" si="5"/>
        <v>110.44000000000003</v>
      </c>
      <c r="N92" s="17">
        <f t="shared" si="3"/>
        <v>50.440000000000026</v>
      </c>
      <c r="O92" s="62" t="s">
        <v>376</v>
      </c>
      <c r="P92" s="17" t="s">
        <v>480</v>
      </c>
      <c r="Q92" s="62"/>
      <c r="R92" s="62">
        <v>1</v>
      </c>
      <c r="S92" s="62">
        <v>2</v>
      </c>
      <c r="T92" s="59">
        <v>0</v>
      </c>
      <c r="U92" s="59" t="s">
        <v>23</v>
      </c>
      <c r="V92" s="59">
        <v>0</v>
      </c>
      <c r="W92" s="59"/>
      <c r="X92" s="61" t="s">
        <v>28</v>
      </c>
      <c r="AB92" s="86"/>
    </row>
    <row r="93" spans="1:28" ht="24" customHeight="1">
      <c r="A93" s="89">
        <v>90</v>
      </c>
      <c r="B93" s="59" t="s">
        <v>158</v>
      </c>
      <c r="C93" s="50" t="s">
        <v>231</v>
      </c>
      <c r="D93" s="49" t="s">
        <v>48</v>
      </c>
      <c r="E93" s="62">
        <v>0.25</v>
      </c>
      <c r="F93" s="62">
        <f t="shared" si="6"/>
        <v>27.860000000000007</v>
      </c>
      <c r="G93" s="56" t="s">
        <v>384</v>
      </c>
      <c r="H93" s="56" t="s">
        <v>384</v>
      </c>
      <c r="I93" s="152"/>
      <c r="J93" s="17">
        <f t="shared" si="4"/>
        <v>47.760000000000012</v>
      </c>
      <c r="K93" s="17"/>
      <c r="L93" s="152"/>
      <c r="M93" s="17">
        <f t="shared" si="5"/>
        <v>111.44000000000003</v>
      </c>
      <c r="N93" s="17">
        <f t="shared" si="3"/>
        <v>51.440000000000026</v>
      </c>
      <c r="O93" s="62" t="s">
        <v>376</v>
      </c>
      <c r="P93" s="17"/>
      <c r="Q93" s="62"/>
      <c r="R93" s="62">
        <v>0</v>
      </c>
      <c r="S93" s="62" t="s">
        <v>23</v>
      </c>
      <c r="T93" s="59"/>
      <c r="U93" s="59"/>
      <c r="V93" s="59"/>
      <c r="W93" s="59"/>
      <c r="X93" s="61"/>
      <c r="AB93" s="86"/>
    </row>
    <row r="94" spans="1:28" ht="24" customHeight="1">
      <c r="A94" s="89">
        <v>91</v>
      </c>
      <c r="B94" s="59" t="s">
        <v>158</v>
      </c>
      <c r="C94" s="50" t="s">
        <v>232</v>
      </c>
      <c r="D94" s="49" t="s">
        <v>48</v>
      </c>
      <c r="E94" s="62">
        <v>0.26</v>
      </c>
      <c r="F94" s="62">
        <f t="shared" si="6"/>
        <v>28.120000000000008</v>
      </c>
      <c r="G94" s="56" t="s">
        <v>371</v>
      </c>
      <c r="H94" s="56" t="s">
        <v>371</v>
      </c>
      <c r="I94" s="152"/>
      <c r="J94" s="17">
        <f t="shared" si="4"/>
        <v>48.205714285714301</v>
      </c>
      <c r="K94" s="17"/>
      <c r="L94" s="152"/>
      <c r="M94" s="17">
        <f t="shared" si="5"/>
        <v>112.48000000000003</v>
      </c>
      <c r="N94" s="17">
        <f t="shared" si="3"/>
        <v>52.480000000000032</v>
      </c>
      <c r="O94" s="62" t="s">
        <v>376</v>
      </c>
      <c r="P94" s="17"/>
      <c r="Q94" s="62"/>
      <c r="R94" s="62">
        <v>1</v>
      </c>
      <c r="S94" s="62" t="s">
        <v>23</v>
      </c>
      <c r="T94" s="59"/>
      <c r="U94" s="59"/>
      <c r="V94" s="59"/>
      <c r="W94" s="59"/>
      <c r="X94" s="61"/>
      <c r="AB94" s="86"/>
    </row>
    <row r="95" spans="1:28" ht="24" customHeight="1">
      <c r="A95" s="89">
        <v>92</v>
      </c>
      <c r="B95" s="59" t="s">
        <v>158</v>
      </c>
      <c r="C95" s="50" t="s">
        <v>102</v>
      </c>
      <c r="D95" s="49" t="s">
        <v>48</v>
      </c>
      <c r="E95" s="62">
        <v>8.2000000000000003E-2</v>
      </c>
      <c r="F95" s="62">
        <f t="shared" si="6"/>
        <v>28.202000000000009</v>
      </c>
      <c r="G95" s="56" t="s">
        <v>371</v>
      </c>
      <c r="H95" s="56" t="s">
        <v>371</v>
      </c>
      <c r="I95" s="152"/>
      <c r="J95" s="17">
        <f t="shared" si="4"/>
        <v>48.346285714285727</v>
      </c>
      <c r="K95" s="17"/>
      <c r="L95" s="152"/>
      <c r="M95" s="17">
        <f t="shared" si="5"/>
        <v>112.80800000000004</v>
      </c>
      <c r="N95" s="17">
        <f t="shared" si="3"/>
        <v>52.808000000000035</v>
      </c>
      <c r="O95" s="62" t="s">
        <v>376</v>
      </c>
      <c r="P95" s="17"/>
      <c r="Q95" s="62"/>
      <c r="R95" s="62">
        <v>0</v>
      </c>
      <c r="S95" s="62">
        <v>1</v>
      </c>
      <c r="T95" s="59">
        <v>1</v>
      </c>
      <c r="U95" s="59">
        <v>0</v>
      </c>
      <c r="V95" s="59">
        <v>0</v>
      </c>
      <c r="W95" s="59"/>
      <c r="X95" s="61" t="s">
        <v>27</v>
      </c>
      <c r="AB95" s="86"/>
    </row>
    <row r="96" spans="1:28" ht="24" customHeight="1">
      <c r="A96" s="89">
        <v>93</v>
      </c>
      <c r="B96" s="59" t="s">
        <v>158</v>
      </c>
      <c r="C96" s="50" t="s">
        <v>233</v>
      </c>
      <c r="D96" s="49" t="s">
        <v>48</v>
      </c>
      <c r="E96" s="62">
        <v>0.4</v>
      </c>
      <c r="F96" s="62">
        <f t="shared" si="6"/>
        <v>28.602000000000007</v>
      </c>
      <c r="G96" s="56" t="s">
        <v>371</v>
      </c>
      <c r="H96" s="56" t="s">
        <v>371</v>
      </c>
      <c r="I96" s="152"/>
      <c r="J96" s="17">
        <f t="shared" si="4"/>
        <v>49.032000000000018</v>
      </c>
      <c r="K96" s="17"/>
      <c r="L96" s="152"/>
      <c r="M96" s="17">
        <f t="shared" si="5"/>
        <v>114.40800000000003</v>
      </c>
      <c r="N96" s="17">
        <f t="shared" si="3"/>
        <v>54.40800000000003</v>
      </c>
      <c r="O96" s="62" t="s">
        <v>376</v>
      </c>
      <c r="P96" s="17"/>
      <c r="Q96" s="62"/>
      <c r="R96" s="62">
        <v>0</v>
      </c>
      <c r="S96" s="62">
        <v>1</v>
      </c>
      <c r="T96" s="59">
        <v>0</v>
      </c>
      <c r="U96" s="59" t="s">
        <v>23</v>
      </c>
      <c r="V96" s="59">
        <v>0</v>
      </c>
      <c r="W96" s="59"/>
      <c r="X96" s="61" t="s">
        <v>28</v>
      </c>
      <c r="AB96" s="86"/>
    </row>
    <row r="97" spans="1:28" ht="24" customHeight="1">
      <c r="A97" s="89">
        <v>94</v>
      </c>
      <c r="B97" s="59" t="s">
        <v>158</v>
      </c>
      <c r="C97" s="50" t="s">
        <v>234</v>
      </c>
      <c r="D97" s="49" t="s">
        <v>48</v>
      </c>
      <c r="E97" s="62">
        <v>0.18</v>
      </c>
      <c r="F97" s="62">
        <f t="shared" si="6"/>
        <v>28.782000000000007</v>
      </c>
      <c r="G97" s="56" t="s">
        <v>371</v>
      </c>
      <c r="H97" s="56" t="s">
        <v>371</v>
      </c>
      <c r="I97" s="152"/>
      <c r="J97" s="17">
        <f t="shared" si="4"/>
        <v>49.340571428571444</v>
      </c>
      <c r="K97" s="17"/>
      <c r="L97" s="152"/>
      <c r="M97" s="17">
        <f t="shared" si="5"/>
        <v>115.12800000000003</v>
      </c>
      <c r="N97" s="17">
        <f t="shared" si="3"/>
        <v>55.128000000000029</v>
      </c>
      <c r="O97" s="62" t="s">
        <v>376</v>
      </c>
      <c r="P97" s="17"/>
      <c r="Q97" s="62"/>
      <c r="R97" s="62">
        <v>1</v>
      </c>
      <c r="S97" s="62">
        <v>2</v>
      </c>
      <c r="T97" s="59">
        <v>0</v>
      </c>
      <c r="U97" s="59" t="s">
        <v>23</v>
      </c>
      <c r="V97" s="59">
        <v>0</v>
      </c>
      <c r="W97" s="59"/>
      <c r="X97" s="61" t="s">
        <v>28</v>
      </c>
      <c r="AB97" s="86"/>
    </row>
    <row r="98" spans="1:28" ht="24" customHeight="1">
      <c r="A98" s="89">
        <v>95</v>
      </c>
      <c r="B98" s="59" t="s">
        <v>158</v>
      </c>
      <c r="C98" s="50" t="s">
        <v>235</v>
      </c>
      <c r="D98" s="49" t="s">
        <v>48</v>
      </c>
      <c r="E98" s="62">
        <v>0.18</v>
      </c>
      <c r="F98" s="62">
        <f t="shared" si="6"/>
        <v>28.962000000000007</v>
      </c>
      <c r="G98" s="56" t="s">
        <v>371</v>
      </c>
      <c r="H98" s="56" t="s">
        <v>371</v>
      </c>
      <c r="I98" s="152"/>
      <c r="J98" s="17">
        <f t="shared" si="4"/>
        <v>49.64914285714287</v>
      </c>
      <c r="K98" s="17"/>
      <c r="L98" s="152"/>
      <c r="M98" s="17">
        <f t="shared" si="5"/>
        <v>115.84800000000003</v>
      </c>
      <c r="N98" s="17">
        <f t="shared" si="3"/>
        <v>55.848000000000027</v>
      </c>
      <c r="O98" s="62" t="s">
        <v>376</v>
      </c>
      <c r="P98" s="17"/>
      <c r="Q98" s="62"/>
      <c r="R98" s="62">
        <v>0</v>
      </c>
      <c r="S98" s="62">
        <v>1</v>
      </c>
      <c r="T98" s="59">
        <v>0</v>
      </c>
      <c r="U98" s="59" t="s">
        <v>23</v>
      </c>
      <c r="V98" s="59">
        <v>0</v>
      </c>
      <c r="W98" s="59"/>
      <c r="X98" s="61" t="s">
        <v>28</v>
      </c>
      <c r="AB98" s="86"/>
    </row>
    <row r="99" spans="1:28" ht="24" customHeight="1">
      <c r="A99" s="89">
        <v>96</v>
      </c>
      <c r="B99" s="59" t="s">
        <v>158</v>
      </c>
      <c r="C99" s="50" t="s">
        <v>236</v>
      </c>
      <c r="D99" s="49" t="s">
        <v>48</v>
      </c>
      <c r="E99" s="62">
        <v>5.8000000000000003E-2</v>
      </c>
      <c r="F99" s="62">
        <f t="shared" si="6"/>
        <v>29.020000000000007</v>
      </c>
      <c r="G99" s="56" t="s">
        <v>371</v>
      </c>
      <c r="H99" s="56" t="s">
        <v>371</v>
      </c>
      <c r="I99" s="152"/>
      <c r="J99" s="17">
        <f t="shared" si="4"/>
        <v>49.748571428571438</v>
      </c>
      <c r="K99" s="17"/>
      <c r="L99" s="152"/>
      <c r="M99" s="17">
        <f t="shared" si="5"/>
        <v>116.08000000000003</v>
      </c>
      <c r="N99" s="17">
        <f t="shared" si="3"/>
        <v>56.080000000000027</v>
      </c>
      <c r="O99" s="62" t="s">
        <v>376</v>
      </c>
      <c r="P99" s="17"/>
      <c r="Q99" s="62"/>
      <c r="R99" s="62">
        <v>0</v>
      </c>
      <c r="S99" s="62" t="s">
        <v>23</v>
      </c>
      <c r="T99" s="59">
        <v>0</v>
      </c>
      <c r="U99" s="59" t="s">
        <v>23</v>
      </c>
      <c r="V99" s="59">
        <v>0</v>
      </c>
      <c r="W99" s="59"/>
      <c r="X99" s="61" t="s">
        <v>35</v>
      </c>
      <c r="AB99" s="86"/>
    </row>
    <row r="100" spans="1:28" ht="24" customHeight="1">
      <c r="A100" s="89">
        <v>97</v>
      </c>
      <c r="B100" s="59" t="s">
        <v>59</v>
      </c>
      <c r="C100" s="50" t="s">
        <v>103</v>
      </c>
      <c r="D100" s="49" t="s">
        <v>48</v>
      </c>
      <c r="E100" s="62">
        <v>0.45</v>
      </c>
      <c r="F100" s="62">
        <f t="shared" si="6"/>
        <v>29.470000000000006</v>
      </c>
      <c r="G100" s="56" t="s">
        <v>371</v>
      </c>
      <c r="H100" s="56" t="s">
        <v>371</v>
      </c>
      <c r="I100" s="153"/>
      <c r="J100" s="17">
        <f t="shared" si="4"/>
        <v>50.52000000000001</v>
      </c>
      <c r="K100" s="17"/>
      <c r="L100" s="153"/>
      <c r="M100" s="17">
        <f t="shared" si="5"/>
        <v>117.88000000000002</v>
      </c>
      <c r="N100" s="17">
        <f t="shared" si="3"/>
        <v>57.880000000000024</v>
      </c>
      <c r="O100" s="62" t="s">
        <v>376</v>
      </c>
      <c r="P100" s="17"/>
      <c r="Q100" s="62"/>
      <c r="R100" s="62">
        <v>1</v>
      </c>
      <c r="S100" s="62">
        <v>1</v>
      </c>
      <c r="T100" s="59">
        <v>1</v>
      </c>
      <c r="U100" s="59">
        <v>0</v>
      </c>
      <c r="V100" s="59">
        <v>0</v>
      </c>
      <c r="W100" s="59"/>
      <c r="X100" s="61" t="s">
        <v>27</v>
      </c>
      <c r="AB100" s="86"/>
    </row>
    <row r="101" spans="1:28" ht="24" customHeight="1">
      <c r="A101" s="89">
        <v>98</v>
      </c>
      <c r="B101" s="59" t="s">
        <v>59</v>
      </c>
      <c r="C101" s="50" t="s">
        <v>104</v>
      </c>
      <c r="D101" s="49" t="s">
        <v>48</v>
      </c>
      <c r="E101" s="62">
        <v>0.14000000000000001</v>
      </c>
      <c r="F101" s="62">
        <f t="shared" si="6"/>
        <v>29.610000000000007</v>
      </c>
      <c r="G101" s="56">
        <v>1</v>
      </c>
      <c r="H101" s="56">
        <v>1</v>
      </c>
      <c r="I101" s="151">
        <v>0.28819444444444448</v>
      </c>
      <c r="J101" s="17">
        <f t="shared" si="4"/>
        <v>50.760000000000012</v>
      </c>
      <c r="K101" s="17"/>
      <c r="L101" s="151">
        <v>0.33958333333333335</v>
      </c>
      <c r="M101" s="17">
        <f t="shared" si="5"/>
        <v>118.44000000000003</v>
      </c>
      <c r="N101" s="17">
        <f t="shared" si="3"/>
        <v>58.440000000000026</v>
      </c>
      <c r="O101" s="62" t="s">
        <v>376</v>
      </c>
      <c r="P101" s="17" t="s">
        <v>481</v>
      </c>
      <c r="Q101" s="62"/>
      <c r="R101" s="62">
        <v>0</v>
      </c>
      <c r="S101" s="62" t="s">
        <v>23</v>
      </c>
      <c r="T101" s="59">
        <v>1</v>
      </c>
      <c r="U101" s="59">
        <v>0</v>
      </c>
      <c r="V101" s="59">
        <v>0</v>
      </c>
      <c r="W101" s="59"/>
      <c r="X101" s="61" t="s">
        <v>36</v>
      </c>
      <c r="AB101" s="86"/>
    </row>
    <row r="102" spans="1:28" ht="24" customHeight="1">
      <c r="A102" s="89">
        <v>99</v>
      </c>
      <c r="B102" s="59" t="s">
        <v>59</v>
      </c>
      <c r="C102" s="50" t="s">
        <v>237</v>
      </c>
      <c r="D102" s="49" t="s">
        <v>48</v>
      </c>
      <c r="E102" s="62">
        <v>0.27</v>
      </c>
      <c r="F102" s="62">
        <f t="shared" si="6"/>
        <v>29.880000000000006</v>
      </c>
      <c r="G102" s="56">
        <v>1</v>
      </c>
      <c r="H102" s="56">
        <v>1</v>
      </c>
      <c r="I102" s="152"/>
      <c r="J102" s="17">
        <f t="shared" si="4"/>
        <v>51.222857142857151</v>
      </c>
      <c r="K102" s="17"/>
      <c r="L102" s="152"/>
      <c r="M102" s="17">
        <f t="shared" si="5"/>
        <v>119.52000000000002</v>
      </c>
      <c r="N102" s="17">
        <f>M102-120</f>
        <v>-0.47999999999997556</v>
      </c>
      <c r="O102" s="62" t="s">
        <v>376</v>
      </c>
      <c r="P102" s="17" t="s">
        <v>482</v>
      </c>
      <c r="Q102" s="62"/>
      <c r="R102" s="62">
        <v>0</v>
      </c>
      <c r="S102" s="62">
        <v>1</v>
      </c>
      <c r="T102" s="59">
        <v>0</v>
      </c>
      <c r="U102" s="59" t="s">
        <v>23</v>
      </c>
      <c r="V102" s="59">
        <v>0</v>
      </c>
      <c r="W102" s="59"/>
      <c r="X102" s="61" t="s">
        <v>28</v>
      </c>
      <c r="AB102" s="86"/>
    </row>
    <row r="103" spans="1:28" ht="24" customHeight="1">
      <c r="A103" s="89">
        <v>100</v>
      </c>
      <c r="B103" s="59" t="s">
        <v>59</v>
      </c>
      <c r="C103" s="50" t="s">
        <v>238</v>
      </c>
      <c r="D103" s="49" t="s">
        <v>48</v>
      </c>
      <c r="E103" s="62">
        <v>0.15</v>
      </c>
      <c r="F103" s="62">
        <f t="shared" si="6"/>
        <v>30.030000000000005</v>
      </c>
      <c r="G103" s="56">
        <v>1</v>
      </c>
      <c r="H103" s="56">
        <v>1</v>
      </c>
      <c r="I103" s="152"/>
      <c r="J103" s="17">
        <f t="shared" si="4"/>
        <v>51.480000000000004</v>
      </c>
      <c r="K103" s="17"/>
      <c r="L103" s="152"/>
      <c r="M103" s="17">
        <f t="shared" si="5"/>
        <v>120.12000000000002</v>
      </c>
      <c r="N103" s="17">
        <f t="shared" ref="N103:N124" si="7">M103-120</f>
        <v>0.12000000000001876</v>
      </c>
      <c r="O103" s="62" t="s">
        <v>376</v>
      </c>
      <c r="P103" s="17" t="s">
        <v>483</v>
      </c>
      <c r="Q103" s="62" t="s">
        <v>53</v>
      </c>
      <c r="R103" s="62">
        <v>2</v>
      </c>
      <c r="S103" s="62">
        <v>1</v>
      </c>
      <c r="T103" s="59">
        <v>1</v>
      </c>
      <c r="U103" s="59">
        <v>0</v>
      </c>
      <c r="V103" s="59">
        <v>0</v>
      </c>
      <c r="W103" s="59"/>
      <c r="X103" s="61" t="s">
        <v>27</v>
      </c>
      <c r="AB103" s="86"/>
    </row>
    <row r="104" spans="1:28" ht="24" customHeight="1">
      <c r="A104" s="89">
        <v>101</v>
      </c>
      <c r="B104" s="59" t="s">
        <v>59</v>
      </c>
      <c r="C104" s="50" t="s">
        <v>239</v>
      </c>
      <c r="D104" s="49" t="s">
        <v>48</v>
      </c>
      <c r="E104" s="62">
        <v>6.6000000000000003E-2</v>
      </c>
      <c r="F104" s="62">
        <f t="shared" si="6"/>
        <v>30.096000000000004</v>
      </c>
      <c r="G104" s="56">
        <v>0</v>
      </c>
      <c r="H104" s="56">
        <v>0</v>
      </c>
      <c r="I104" s="152"/>
      <c r="J104" s="17">
        <f t="shared" si="4"/>
        <v>51.593142857142865</v>
      </c>
      <c r="K104" s="17"/>
      <c r="L104" s="152"/>
      <c r="M104" s="17">
        <f t="shared" si="5"/>
        <v>120.38400000000001</v>
      </c>
      <c r="N104" s="17">
        <f t="shared" si="7"/>
        <v>0.38400000000001455</v>
      </c>
      <c r="O104" s="62" t="s">
        <v>376</v>
      </c>
      <c r="P104" s="17"/>
      <c r="Q104" s="62"/>
      <c r="R104" s="62">
        <v>1</v>
      </c>
      <c r="S104" s="62">
        <v>1</v>
      </c>
      <c r="T104" s="59">
        <v>0</v>
      </c>
      <c r="U104" s="59">
        <v>0</v>
      </c>
      <c r="V104" s="59">
        <v>0</v>
      </c>
      <c r="W104" s="59"/>
      <c r="X104" s="61" t="s">
        <v>37</v>
      </c>
      <c r="AB104" s="86"/>
    </row>
    <row r="105" spans="1:28" ht="24" customHeight="1">
      <c r="A105" s="89">
        <v>102</v>
      </c>
      <c r="B105" s="59" t="s">
        <v>59</v>
      </c>
      <c r="C105" s="50" t="s">
        <v>105</v>
      </c>
      <c r="D105" s="49" t="s">
        <v>48</v>
      </c>
      <c r="E105" s="62">
        <v>0.14000000000000001</v>
      </c>
      <c r="F105" s="62">
        <f t="shared" si="6"/>
        <v>30.236000000000004</v>
      </c>
      <c r="G105" s="56">
        <v>0</v>
      </c>
      <c r="H105" s="56">
        <v>0</v>
      </c>
      <c r="I105" s="152"/>
      <c r="J105" s="17">
        <f t="shared" si="4"/>
        <v>51.83314285714286</v>
      </c>
      <c r="K105" s="17"/>
      <c r="L105" s="152"/>
      <c r="M105" s="17">
        <f t="shared" si="5"/>
        <v>120.94400000000003</v>
      </c>
      <c r="N105" s="17">
        <f t="shared" si="7"/>
        <v>0.94400000000003104</v>
      </c>
      <c r="O105" s="62" t="s">
        <v>376</v>
      </c>
      <c r="P105" s="17"/>
      <c r="Q105" s="62"/>
      <c r="R105" s="62">
        <v>1</v>
      </c>
      <c r="S105" s="62">
        <v>1</v>
      </c>
      <c r="T105" s="59"/>
      <c r="U105" s="59"/>
      <c r="V105" s="59"/>
      <c r="W105" s="59"/>
      <c r="X105" s="61"/>
      <c r="AB105" s="86"/>
    </row>
    <row r="106" spans="1:28" ht="24" customHeight="1">
      <c r="A106" s="89">
        <v>103</v>
      </c>
      <c r="B106" s="59" t="s">
        <v>59</v>
      </c>
      <c r="C106" s="50" t="s">
        <v>106</v>
      </c>
      <c r="D106" s="49" t="s">
        <v>48</v>
      </c>
      <c r="E106" s="62">
        <v>0.8</v>
      </c>
      <c r="F106" s="62">
        <f t="shared" si="6"/>
        <v>31.036000000000005</v>
      </c>
      <c r="G106" s="56">
        <v>1</v>
      </c>
      <c r="H106" s="56">
        <v>1</v>
      </c>
      <c r="I106" s="152"/>
      <c r="J106" s="17">
        <f t="shared" si="4"/>
        <v>53.204571428571434</v>
      </c>
      <c r="K106" s="17"/>
      <c r="L106" s="152"/>
      <c r="M106" s="17">
        <f t="shared" si="5"/>
        <v>124.14400000000002</v>
      </c>
      <c r="N106" s="17">
        <f t="shared" si="7"/>
        <v>4.1440000000000197</v>
      </c>
      <c r="O106" s="62" t="s">
        <v>376</v>
      </c>
      <c r="P106" s="17" t="s">
        <v>484</v>
      </c>
      <c r="Q106" s="62"/>
      <c r="R106" s="62">
        <v>1</v>
      </c>
      <c r="S106" s="62">
        <v>2</v>
      </c>
      <c r="T106" s="59"/>
      <c r="U106" s="59"/>
      <c r="V106" s="59"/>
      <c r="W106" s="59"/>
      <c r="X106" s="61"/>
      <c r="AB106" s="86"/>
    </row>
    <row r="107" spans="1:28" ht="24" customHeight="1">
      <c r="A107" s="89">
        <v>104</v>
      </c>
      <c r="B107" s="59" t="s">
        <v>59</v>
      </c>
      <c r="C107" s="50" t="s">
        <v>107</v>
      </c>
      <c r="D107" s="49" t="s">
        <v>48</v>
      </c>
      <c r="E107" s="62">
        <v>1.4</v>
      </c>
      <c r="F107" s="62">
        <f t="shared" si="6"/>
        <v>32.436000000000007</v>
      </c>
      <c r="G107" s="56">
        <v>0</v>
      </c>
      <c r="H107" s="56">
        <v>0</v>
      </c>
      <c r="I107" s="152"/>
      <c r="J107" s="17">
        <f t="shared" si="4"/>
        <v>55.60457142857144</v>
      </c>
      <c r="K107" s="17"/>
      <c r="L107" s="152"/>
      <c r="M107" s="17">
        <f t="shared" si="5"/>
        <v>129.74400000000003</v>
      </c>
      <c r="N107" s="17">
        <f t="shared" si="7"/>
        <v>9.7440000000000282</v>
      </c>
      <c r="O107" s="62" t="s">
        <v>376</v>
      </c>
      <c r="P107" s="17"/>
      <c r="Q107" s="62"/>
      <c r="R107" s="62">
        <v>0</v>
      </c>
      <c r="S107" s="62">
        <v>0</v>
      </c>
      <c r="T107" s="59"/>
      <c r="U107" s="59"/>
      <c r="V107" s="59"/>
      <c r="W107" s="59"/>
      <c r="X107" s="61"/>
      <c r="AB107" s="86"/>
    </row>
    <row r="108" spans="1:28" ht="24" customHeight="1">
      <c r="A108" s="89">
        <v>105</v>
      </c>
      <c r="B108" s="59" t="s">
        <v>59</v>
      </c>
      <c r="C108" s="50" t="s">
        <v>108</v>
      </c>
      <c r="D108" s="49" t="s">
        <v>48</v>
      </c>
      <c r="E108" s="62">
        <v>2.4</v>
      </c>
      <c r="F108" s="62">
        <f t="shared" si="6"/>
        <v>34.836000000000006</v>
      </c>
      <c r="G108" s="56">
        <v>1</v>
      </c>
      <c r="H108" s="56">
        <v>1</v>
      </c>
      <c r="I108" s="152"/>
      <c r="J108" s="17">
        <f t="shared" si="4"/>
        <v>59.718857142857154</v>
      </c>
      <c r="K108" s="17">
        <f>J108-60</f>
        <v>-0.28114285714284648</v>
      </c>
      <c r="L108" s="152"/>
      <c r="M108" s="17">
        <f t="shared" si="5"/>
        <v>139.34400000000002</v>
      </c>
      <c r="N108" s="17">
        <f t="shared" si="7"/>
        <v>19.344000000000023</v>
      </c>
      <c r="O108" s="62" t="s">
        <v>376</v>
      </c>
      <c r="P108" s="17" t="s">
        <v>485</v>
      </c>
      <c r="Q108" s="62"/>
      <c r="R108" s="62">
        <v>0</v>
      </c>
      <c r="S108" s="62">
        <v>4</v>
      </c>
      <c r="T108" s="59"/>
      <c r="U108" s="59"/>
      <c r="V108" s="59"/>
      <c r="W108" s="59"/>
      <c r="X108" s="61"/>
      <c r="AB108" s="86"/>
    </row>
    <row r="109" spans="1:28" ht="24" customHeight="1">
      <c r="A109" s="89">
        <v>106</v>
      </c>
      <c r="B109" s="59" t="s">
        <v>59</v>
      </c>
      <c r="C109" s="50" t="s">
        <v>109</v>
      </c>
      <c r="D109" s="49" t="s">
        <v>48</v>
      </c>
      <c r="E109" s="62">
        <v>1.6</v>
      </c>
      <c r="F109" s="62">
        <f t="shared" si="6"/>
        <v>36.436000000000007</v>
      </c>
      <c r="G109" s="56">
        <v>0</v>
      </c>
      <c r="H109" s="56">
        <v>0</v>
      </c>
      <c r="I109" s="152"/>
      <c r="J109" s="17">
        <f t="shared" si="4"/>
        <v>62.461714285714301</v>
      </c>
      <c r="K109" s="17">
        <f t="shared" ref="K109:K138" si="8">J109-60</f>
        <v>2.4617142857143008</v>
      </c>
      <c r="L109" s="152"/>
      <c r="M109" s="17">
        <f t="shared" si="5"/>
        <v>145.74400000000003</v>
      </c>
      <c r="N109" s="17">
        <f t="shared" si="7"/>
        <v>25.744000000000028</v>
      </c>
      <c r="O109" s="62" t="s">
        <v>376</v>
      </c>
      <c r="P109" s="17"/>
      <c r="Q109" s="62"/>
      <c r="R109" s="62">
        <v>0</v>
      </c>
      <c r="S109" s="62">
        <v>1</v>
      </c>
      <c r="T109" s="59">
        <v>1</v>
      </c>
      <c r="U109" s="59">
        <v>0</v>
      </c>
      <c r="V109" s="59">
        <v>0</v>
      </c>
      <c r="W109" s="59"/>
      <c r="X109" s="61" t="s">
        <v>38</v>
      </c>
      <c r="AB109" s="86"/>
    </row>
    <row r="110" spans="1:28" ht="24" customHeight="1">
      <c r="A110" s="89">
        <v>107</v>
      </c>
      <c r="B110" s="59" t="s">
        <v>59</v>
      </c>
      <c r="C110" s="50" t="s">
        <v>110</v>
      </c>
      <c r="D110" s="49" t="s">
        <v>48</v>
      </c>
      <c r="E110" s="62">
        <v>1.1000000000000001</v>
      </c>
      <c r="F110" s="62">
        <f t="shared" si="6"/>
        <v>37.536000000000008</v>
      </c>
      <c r="G110" s="56">
        <v>0</v>
      </c>
      <c r="H110" s="56">
        <v>0</v>
      </c>
      <c r="I110" s="153"/>
      <c r="J110" s="17">
        <f t="shared" si="4"/>
        <v>64.34742857142858</v>
      </c>
      <c r="K110" s="17">
        <f t="shared" si="8"/>
        <v>4.3474285714285799</v>
      </c>
      <c r="L110" s="153"/>
      <c r="M110" s="17">
        <f t="shared" si="5"/>
        <v>150.14400000000003</v>
      </c>
      <c r="N110" s="17">
        <f t="shared" si="7"/>
        <v>30.144000000000034</v>
      </c>
      <c r="O110" s="62" t="s">
        <v>376</v>
      </c>
      <c r="P110" s="17"/>
      <c r="Q110" s="62"/>
      <c r="R110" s="62">
        <v>2</v>
      </c>
      <c r="S110" s="62">
        <v>1</v>
      </c>
      <c r="T110" s="59"/>
      <c r="U110" s="59"/>
      <c r="V110" s="59"/>
      <c r="W110" s="59"/>
      <c r="X110" s="61"/>
      <c r="AB110" s="86"/>
    </row>
    <row r="111" spans="1:28" ht="24" customHeight="1">
      <c r="A111" s="89">
        <v>108</v>
      </c>
      <c r="B111" s="59" t="s">
        <v>59</v>
      </c>
      <c r="C111" s="50" t="s">
        <v>111</v>
      </c>
      <c r="D111" s="49" t="s">
        <v>48</v>
      </c>
      <c r="E111" s="62">
        <v>1.1000000000000001</v>
      </c>
      <c r="F111" s="62">
        <f t="shared" si="6"/>
        <v>38.63600000000001</v>
      </c>
      <c r="G111" s="56">
        <v>0</v>
      </c>
      <c r="H111" s="56">
        <v>0</v>
      </c>
      <c r="I111" s="151">
        <v>0.29166666666666669</v>
      </c>
      <c r="J111" s="17">
        <f t="shared" si="4"/>
        <v>66.23314285714288</v>
      </c>
      <c r="K111" s="17">
        <f t="shared" si="8"/>
        <v>6.2331428571428802</v>
      </c>
      <c r="L111" s="151">
        <v>0.34652777777777777</v>
      </c>
      <c r="M111" s="17">
        <f t="shared" si="5"/>
        <v>154.54400000000004</v>
      </c>
      <c r="N111" s="17">
        <f t="shared" si="7"/>
        <v>34.54400000000004</v>
      </c>
      <c r="O111" s="62" t="s">
        <v>376</v>
      </c>
      <c r="P111" s="17"/>
      <c r="Q111" s="62"/>
      <c r="R111" s="62">
        <v>1</v>
      </c>
      <c r="S111" s="62">
        <v>1</v>
      </c>
      <c r="T111" s="59">
        <v>1</v>
      </c>
      <c r="U111" s="59">
        <v>0</v>
      </c>
      <c r="V111" s="59">
        <v>0</v>
      </c>
      <c r="W111" s="59"/>
      <c r="X111" s="61" t="s">
        <v>28</v>
      </c>
      <c r="AB111" s="86"/>
    </row>
    <row r="112" spans="1:28" ht="24" customHeight="1">
      <c r="A112" s="89">
        <v>109</v>
      </c>
      <c r="B112" s="59" t="s">
        <v>59</v>
      </c>
      <c r="C112" s="50" t="s">
        <v>112</v>
      </c>
      <c r="D112" s="49" t="s">
        <v>48</v>
      </c>
      <c r="E112" s="62">
        <v>0.35</v>
      </c>
      <c r="F112" s="62">
        <f t="shared" si="6"/>
        <v>38.986000000000011</v>
      </c>
      <c r="G112" s="56">
        <v>0</v>
      </c>
      <c r="H112" s="56">
        <v>0</v>
      </c>
      <c r="I112" s="152"/>
      <c r="J112" s="17">
        <f t="shared" si="4"/>
        <v>66.833142857142875</v>
      </c>
      <c r="K112" s="17">
        <f t="shared" si="8"/>
        <v>6.8331428571428745</v>
      </c>
      <c r="L112" s="152"/>
      <c r="M112" s="17">
        <f t="shared" si="5"/>
        <v>155.94400000000005</v>
      </c>
      <c r="N112" s="17">
        <f t="shared" si="7"/>
        <v>35.944000000000045</v>
      </c>
      <c r="O112" s="62" t="s">
        <v>376</v>
      </c>
      <c r="P112" s="17"/>
      <c r="Q112" s="62"/>
      <c r="R112" s="62">
        <v>1</v>
      </c>
      <c r="S112" s="62">
        <v>1</v>
      </c>
      <c r="T112" s="59"/>
      <c r="U112" s="59">
        <v>30</v>
      </c>
      <c r="V112" s="59">
        <v>0</v>
      </c>
      <c r="W112" s="59"/>
      <c r="X112" s="61" t="s">
        <v>31</v>
      </c>
      <c r="AB112" s="86"/>
    </row>
    <row r="113" spans="1:28" ht="24" customHeight="1">
      <c r="A113" s="89">
        <v>110</v>
      </c>
      <c r="B113" s="59" t="s">
        <v>59</v>
      </c>
      <c r="C113" s="50" t="s">
        <v>113</v>
      </c>
      <c r="D113" s="49" t="s">
        <v>48</v>
      </c>
      <c r="E113" s="62">
        <v>0.85</v>
      </c>
      <c r="F113" s="62">
        <f t="shared" si="6"/>
        <v>39.836000000000013</v>
      </c>
      <c r="G113" s="56">
        <v>1</v>
      </c>
      <c r="H113" s="56">
        <v>1</v>
      </c>
      <c r="I113" s="152"/>
      <c r="J113" s="17">
        <f t="shared" si="4"/>
        <v>68.29028571428573</v>
      </c>
      <c r="K113" s="17">
        <f t="shared" si="8"/>
        <v>8.29028571428573</v>
      </c>
      <c r="L113" s="152"/>
      <c r="M113" s="17">
        <f t="shared" si="5"/>
        <v>159.34400000000005</v>
      </c>
      <c r="N113" s="17">
        <f t="shared" si="7"/>
        <v>39.344000000000051</v>
      </c>
      <c r="O113" s="62" t="s">
        <v>376</v>
      </c>
      <c r="P113" s="17" t="s">
        <v>486</v>
      </c>
      <c r="Q113" s="62"/>
      <c r="R113" s="62">
        <v>1</v>
      </c>
      <c r="S113" s="62">
        <v>1</v>
      </c>
      <c r="T113" s="59"/>
      <c r="U113" s="59">
        <v>0</v>
      </c>
      <c r="V113" s="59">
        <v>0</v>
      </c>
      <c r="W113" s="59"/>
      <c r="X113" s="61" t="s">
        <v>39</v>
      </c>
      <c r="AB113" s="86"/>
    </row>
    <row r="114" spans="1:28" ht="24" customHeight="1">
      <c r="A114" s="89">
        <v>111</v>
      </c>
      <c r="B114" s="59" t="s">
        <v>59</v>
      </c>
      <c r="C114" s="50" t="s">
        <v>114</v>
      </c>
      <c r="D114" s="49" t="s">
        <v>48</v>
      </c>
      <c r="E114" s="62">
        <v>0.28000000000000003</v>
      </c>
      <c r="F114" s="62">
        <f t="shared" si="6"/>
        <v>40.116000000000014</v>
      </c>
      <c r="G114" s="56">
        <v>1</v>
      </c>
      <c r="H114" s="56">
        <v>1</v>
      </c>
      <c r="I114" s="152"/>
      <c r="J114" s="17">
        <f t="shared" si="4"/>
        <v>68.770285714285748</v>
      </c>
      <c r="K114" s="17">
        <f t="shared" si="8"/>
        <v>8.7702857142857482</v>
      </c>
      <c r="L114" s="152"/>
      <c r="M114" s="17">
        <f t="shared" si="5"/>
        <v>160.46400000000006</v>
      </c>
      <c r="N114" s="17">
        <f t="shared" si="7"/>
        <v>40.464000000000055</v>
      </c>
      <c r="O114" s="62" t="s">
        <v>376</v>
      </c>
      <c r="P114" s="17" t="s">
        <v>487</v>
      </c>
      <c r="Q114" s="62"/>
      <c r="R114" s="62">
        <v>1</v>
      </c>
      <c r="S114" s="62">
        <v>1</v>
      </c>
      <c r="T114" s="59"/>
      <c r="U114" s="59">
        <v>0</v>
      </c>
      <c r="V114" s="59">
        <v>0</v>
      </c>
      <c r="W114" s="59"/>
      <c r="X114" s="61" t="s">
        <v>27</v>
      </c>
      <c r="AB114" s="86"/>
    </row>
    <row r="115" spans="1:28" ht="24" customHeight="1">
      <c r="A115" s="89">
        <v>112</v>
      </c>
      <c r="B115" s="59" t="s">
        <v>58</v>
      </c>
      <c r="C115" s="50" t="s">
        <v>115</v>
      </c>
      <c r="D115" s="49" t="s">
        <v>48</v>
      </c>
      <c r="E115" s="62">
        <v>0.27</v>
      </c>
      <c r="F115" s="62">
        <f t="shared" si="6"/>
        <v>40.386000000000017</v>
      </c>
      <c r="G115" s="56">
        <v>1</v>
      </c>
      <c r="H115" s="56">
        <v>1</v>
      </c>
      <c r="I115" s="152"/>
      <c r="J115" s="17">
        <f t="shared" si="4"/>
        <v>69.233142857142894</v>
      </c>
      <c r="K115" s="17">
        <f t="shared" si="8"/>
        <v>9.2331428571428944</v>
      </c>
      <c r="L115" s="152"/>
      <c r="M115" s="17">
        <f t="shared" si="5"/>
        <v>161.54400000000007</v>
      </c>
      <c r="N115" s="17">
        <f t="shared" si="7"/>
        <v>41.544000000000068</v>
      </c>
      <c r="O115" s="62" t="s">
        <v>376</v>
      </c>
      <c r="P115" s="17" t="s">
        <v>488</v>
      </c>
      <c r="Q115" s="62"/>
      <c r="R115" s="62">
        <v>1</v>
      </c>
      <c r="S115" s="62">
        <v>1</v>
      </c>
      <c r="T115" s="59"/>
      <c r="U115" s="59">
        <v>0</v>
      </c>
      <c r="V115" s="59">
        <v>0</v>
      </c>
      <c r="W115" s="59"/>
      <c r="X115" s="61" t="s">
        <v>28</v>
      </c>
      <c r="AB115" s="86"/>
    </row>
    <row r="116" spans="1:28" ht="24" customHeight="1">
      <c r="A116" s="89">
        <v>113</v>
      </c>
      <c r="B116" s="59" t="s">
        <v>58</v>
      </c>
      <c r="C116" s="50" t="s">
        <v>116</v>
      </c>
      <c r="D116" s="49" t="s">
        <v>48</v>
      </c>
      <c r="E116" s="62">
        <v>0.35</v>
      </c>
      <c r="F116" s="62">
        <f t="shared" si="6"/>
        <v>40.736000000000018</v>
      </c>
      <c r="G116" s="56">
        <v>1</v>
      </c>
      <c r="H116" s="56">
        <v>1</v>
      </c>
      <c r="I116" s="153"/>
      <c r="J116" s="17">
        <f t="shared" si="4"/>
        <v>69.833142857142889</v>
      </c>
      <c r="K116" s="17">
        <f t="shared" si="8"/>
        <v>9.8331428571428887</v>
      </c>
      <c r="L116" s="153"/>
      <c r="M116" s="17">
        <f t="shared" si="5"/>
        <v>162.94400000000007</v>
      </c>
      <c r="N116" s="17">
        <f t="shared" si="7"/>
        <v>42.944000000000074</v>
      </c>
      <c r="O116" s="62" t="s">
        <v>376</v>
      </c>
      <c r="P116" s="17" t="s">
        <v>489</v>
      </c>
      <c r="Q116" s="62"/>
      <c r="R116" s="62">
        <v>1</v>
      </c>
      <c r="S116" s="62">
        <v>1</v>
      </c>
      <c r="T116" s="59"/>
      <c r="U116" s="59">
        <v>0</v>
      </c>
      <c r="V116" s="59">
        <v>0</v>
      </c>
      <c r="W116" s="59"/>
      <c r="X116" s="61" t="s">
        <v>28</v>
      </c>
      <c r="AB116" s="86"/>
    </row>
    <row r="117" spans="1:28" ht="24" customHeight="1">
      <c r="A117" s="89">
        <v>114</v>
      </c>
      <c r="B117" s="59" t="s">
        <v>58</v>
      </c>
      <c r="C117" s="50" t="s">
        <v>240</v>
      </c>
      <c r="D117" s="49" t="s">
        <v>48</v>
      </c>
      <c r="E117" s="62">
        <v>0.45</v>
      </c>
      <c r="F117" s="62">
        <f t="shared" si="6"/>
        <v>41.186000000000021</v>
      </c>
      <c r="G117" s="56">
        <v>0</v>
      </c>
      <c r="H117" s="56">
        <v>0</v>
      </c>
      <c r="I117" s="151">
        <v>0.29305555555555557</v>
      </c>
      <c r="J117" s="17">
        <f t="shared" si="4"/>
        <v>70.604571428571461</v>
      </c>
      <c r="K117" s="17">
        <f t="shared" si="8"/>
        <v>10.604571428571461</v>
      </c>
      <c r="L117" s="151">
        <v>0.35000000000000003</v>
      </c>
      <c r="M117" s="17">
        <f t="shared" si="5"/>
        <v>164.74400000000009</v>
      </c>
      <c r="N117" s="17">
        <f t="shared" si="7"/>
        <v>44.744000000000085</v>
      </c>
      <c r="O117" s="62" t="s">
        <v>376</v>
      </c>
      <c r="P117" s="17"/>
      <c r="Q117" s="62"/>
      <c r="R117" s="62">
        <v>1</v>
      </c>
      <c r="S117" s="62">
        <v>1</v>
      </c>
      <c r="T117" s="59"/>
      <c r="U117" s="59">
        <v>0</v>
      </c>
      <c r="V117" s="59">
        <v>0</v>
      </c>
      <c r="W117" s="59"/>
      <c r="X117" s="61" t="s">
        <v>27</v>
      </c>
      <c r="AB117" s="86"/>
    </row>
    <row r="118" spans="1:28" ht="24" customHeight="1">
      <c r="A118" s="89">
        <v>115</v>
      </c>
      <c r="B118" s="59" t="s">
        <v>58</v>
      </c>
      <c r="C118" s="50" t="s">
        <v>241</v>
      </c>
      <c r="D118" s="49" t="s">
        <v>48</v>
      </c>
      <c r="E118" s="62">
        <v>0.18</v>
      </c>
      <c r="F118" s="62">
        <f t="shared" si="6"/>
        <v>41.366000000000021</v>
      </c>
      <c r="G118" s="56">
        <v>0</v>
      </c>
      <c r="H118" s="56">
        <v>0</v>
      </c>
      <c r="I118" s="152"/>
      <c r="J118" s="17">
        <f t="shared" si="4"/>
        <v>70.913142857142887</v>
      </c>
      <c r="K118" s="17">
        <f t="shared" si="8"/>
        <v>10.913142857142887</v>
      </c>
      <c r="L118" s="152"/>
      <c r="M118" s="17">
        <f t="shared" si="5"/>
        <v>165.46400000000008</v>
      </c>
      <c r="N118" s="17">
        <f t="shared" si="7"/>
        <v>45.464000000000084</v>
      </c>
      <c r="O118" s="62" t="s">
        <v>376</v>
      </c>
      <c r="P118" s="17"/>
      <c r="Q118" s="62"/>
      <c r="R118" s="62">
        <v>1</v>
      </c>
      <c r="S118" s="62">
        <v>1</v>
      </c>
      <c r="T118" s="59"/>
      <c r="U118" s="59">
        <v>0</v>
      </c>
      <c r="V118" s="59">
        <v>0</v>
      </c>
      <c r="W118" s="59"/>
      <c r="X118" s="61"/>
      <c r="AB118" s="86"/>
    </row>
    <row r="119" spans="1:28" ht="24" customHeight="1">
      <c r="A119" s="89">
        <v>116</v>
      </c>
      <c r="B119" s="59" t="s">
        <v>58</v>
      </c>
      <c r="C119" s="50" t="s">
        <v>242</v>
      </c>
      <c r="D119" s="49" t="s">
        <v>48</v>
      </c>
      <c r="E119" s="62">
        <v>0.25</v>
      </c>
      <c r="F119" s="62">
        <f t="shared" si="6"/>
        <v>41.616000000000021</v>
      </c>
      <c r="G119" s="56">
        <v>0</v>
      </c>
      <c r="H119" s="56">
        <v>0</v>
      </c>
      <c r="I119" s="152"/>
      <c r="J119" s="17">
        <f t="shared" si="4"/>
        <v>71.341714285714318</v>
      </c>
      <c r="K119" s="17">
        <f t="shared" si="8"/>
        <v>11.341714285714318</v>
      </c>
      <c r="L119" s="152"/>
      <c r="M119" s="17">
        <f t="shared" si="5"/>
        <v>166.46400000000008</v>
      </c>
      <c r="N119" s="17">
        <f t="shared" si="7"/>
        <v>46.464000000000084</v>
      </c>
      <c r="O119" s="62" t="s">
        <v>376</v>
      </c>
      <c r="P119" s="17"/>
      <c r="Q119" s="62"/>
      <c r="R119" s="62">
        <v>1</v>
      </c>
      <c r="S119" s="62">
        <v>1</v>
      </c>
      <c r="T119" s="59"/>
      <c r="U119" s="59">
        <v>0</v>
      </c>
      <c r="V119" s="59">
        <v>0</v>
      </c>
      <c r="W119" s="59"/>
      <c r="X119" s="61" t="s">
        <v>27</v>
      </c>
      <c r="AB119" s="86"/>
    </row>
    <row r="120" spans="1:28" ht="24" customHeight="1">
      <c r="A120" s="89">
        <v>117</v>
      </c>
      <c r="B120" s="59" t="s">
        <v>58</v>
      </c>
      <c r="C120" s="50" t="s">
        <v>243</v>
      </c>
      <c r="D120" s="49" t="s">
        <v>48</v>
      </c>
      <c r="E120" s="62">
        <v>0.4</v>
      </c>
      <c r="F120" s="62">
        <f t="shared" si="6"/>
        <v>42.01600000000002</v>
      </c>
      <c r="G120" s="56">
        <v>0</v>
      </c>
      <c r="H120" s="56">
        <v>0</v>
      </c>
      <c r="I120" s="152"/>
      <c r="J120" s="17">
        <f t="shared" si="4"/>
        <v>72.027428571428601</v>
      </c>
      <c r="K120" s="17">
        <f t="shared" si="8"/>
        <v>12.027428571428601</v>
      </c>
      <c r="L120" s="152"/>
      <c r="M120" s="17">
        <f t="shared" si="5"/>
        <v>168.06400000000008</v>
      </c>
      <c r="N120" s="17">
        <f t="shared" si="7"/>
        <v>48.064000000000078</v>
      </c>
      <c r="O120" s="62" t="s">
        <v>376</v>
      </c>
      <c r="P120" s="17"/>
      <c r="Q120" s="62"/>
      <c r="R120" s="62">
        <v>1</v>
      </c>
      <c r="S120" s="62">
        <v>1</v>
      </c>
      <c r="T120" s="59"/>
      <c r="U120" s="59">
        <v>0</v>
      </c>
      <c r="V120" s="59">
        <v>0</v>
      </c>
      <c r="W120" s="59"/>
      <c r="X120" s="61" t="s">
        <v>27</v>
      </c>
      <c r="AB120" s="86"/>
    </row>
    <row r="121" spans="1:28" ht="24" customHeight="1">
      <c r="A121" s="89">
        <v>118</v>
      </c>
      <c r="B121" s="59" t="s">
        <v>58</v>
      </c>
      <c r="C121" s="50" t="s">
        <v>244</v>
      </c>
      <c r="D121" s="49" t="s">
        <v>48</v>
      </c>
      <c r="E121" s="62">
        <v>0.4</v>
      </c>
      <c r="F121" s="62">
        <f t="shared" si="6"/>
        <v>42.416000000000018</v>
      </c>
      <c r="G121" s="56">
        <v>0</v>
      </c>
      <c r="H121" s="56">
        <v>0</v>
      </c>
      <c r="I121" s="152"/>
      <c r="J121" s="17">
        <f t="shared" si="4"/>
        <v>72.713142857142898</v>
      </c>
      <c r="K121" s="17">
        <f t="shared" si="8"/>
        <v>12.713142857142898</v>
      </c>
      <c r="L121" s="152"/>
      <c r="M121" s="17">
        <f t="shared" si="5"/>
        <v>169.66400000000007</v>
      </c>
      <c r="N121" s="17">
        <f t="shared" si="7"/>
        <v>49.664000000000073</v>
      </c>
      <c r="O121" s="62" t="s">
        <v>376</v>
      </c>
      <c r="P121" s="17"/>
      <c r="Q121" s="62"/>
      <c r="R121" s="62">
        <v>1</v>
      </c>
      <c r="S121" s="62">
        <v>1</v>
      </c>
      <c r="T121" s="59"/>
      <c r="U121" s="59">
        <v>0</v>
      </c>
      <c r="V121" s="59">
        <v>0</v>
      </c>
      <c r="W121" s="59"/>
      <c r="X121" s="61" t="s">
        <v>27</v>
      </c>
      <c r="AB121" s="86"/>
    </row>
    <row r="122" spans="1:28" ht="24" customHeight="1">
      <c r="A122" s="89">
        <v>119</v>
      </c>
      <c r="B122" s="59" t="s">
        <v>58</v>
      </c>
      <c r="C122" s="50" t="s">
        <v>245</v>
      </c>
      <c r="D122" s="49" t="s">
        <v>48</v>
      </c>
      <c r="E122" s="62">
        <v>0.65</v>
      </c>
      <c r="F122" s="62">
        <f t="shared" si="6"/>
        <v>43.066000000000017</v>
      </c>
      <c r="G122" s="56">
        <v>0</v>
      </c>
      <c r="H122" s="56">
        <v>0</v>
      </c>
      <c r="I122" s="152"/>
      <c r="J122" s="17">
        <f t="shared" si="4"/>
        <v>73.827428571428598</v>
      </c>
      <c r="K122" s="17">
        <f t="shared" si="8"/>
        <v>13.827428571428598</v>
      </c>
      <c r="L122" s="152"/>
      <c r="M122" s="17">
        <f t="shared" si="5"/>
        <v>172.26400000000007</v>
      </c>
      <c r="N122" s="17">
        <f t="shared" si="7"/>
        <v>52.264000000000067</v>
      </c>
      <c r="O122" s="62" t="s">
        <v>376</v>
      </c>
      <c r="P122" s="17"/>
      <c r="Q122" s="62"/>
      <c r="R122" s="62">
        <v>1</v>
      </c>
      <c r="S122" s="62">
        <v>1</v>
      </c>
      <c r="T122" s="59"/>
      <c r="U122" s="59"/>
      <c r="V122" s="59"/>
      <c r="W122" s="59"/>
      <c r="X122" s="61"/>
      <c r="AB122" s="86"/>
    </row>
    <row r="123" spans="1:28" ht="24" customHeight="1">
      <c r="A123" s="89">
        <v>120</v>
      </c>
      <c r="B123" s="59" t="s">
        <v>58</v>
      </c>
      <c r="C123" s="50" t="s">
        <v>246</v>
      </c>
      <c r="D123" s="49" t="s">
        <v>48</v>
      </c>
      <c r="E123" s="62">
        <v>0.27</v>
      </c>
      <c r="F123" s="62">
        <f t="shared" si="6"/>
        <v>43.33600000000002</v>
      </c>
      <c r="G123" s="56">
        <v>0</v>
      </c>
      <c r="H123" s="56">
        <v>0</v>
      </c>
      <c r="I123" s="152"/>
      <c r="J123" s="17">
        <f t="shared" si="4"/>
        <v>74.290285714285744</v>
      </c>
      <c r="K123" s="17">
        <f t="shared" si="8"/>
        <v>14.290285714285744</v>
      </c>
      <c r="L123" s="152"/>
      <c r="M123" s="17">
        <f t="shared" si="5"/>
        <v>173.34400000000008</v>
      </c>
      <c r="N123" s="17">
        <f t="shared" si="7"/>
        <v>53.344000000000079</v>
      </c>
      <c r="O123" s="62" t="s">
        <v>376</v>
      </c>
      <c r="P123" s="17"/>
      <c r="Q123" s="62"/>
      <c r="R123" s="62">
        <v>1</v>
      </c>
      <c r="S123" s="62">
        <v>2</v>
      </c>
      <c r="T123" s="59"/>
      <c r="U123" s="59">
        <v>0</v>
      </c>
      <c r="V123" s="59">
        <v>0</v>
      </c>
      <c r="W123" s="59"/>
      <c r="X123" s="61" t="s">
        <v>27</v>
      </c>
      <c r="AB123" s="86"/>
    </row>
    <row r="124" spans="1:28" ht="24" customHeight="1">
      <c r="A124" s="89">
        <v>121</v>
      </c>
      <c r="B124" s="59" t="s">
        <v>58</v>
      </c>
      <c r="C124" s="50" t="s">
        <v>247</v>
      </c>
      <c r="D124" s="49" t="s">
        <v>48</v>
      </c>
      <c r="E124" s="62">
        <v>0.75</v>
      </c>
      <c r="F124" s="62">
        <f t="shared" si="6"/>
        <v>44.08600000000002</v>
      </c>
      <c r="G124" s="56">
        <v>0</v>
      </c>
      <c r="H124" s="56">
        <v>0</v>
      </c>
      <c r="I124" s="152"/>
      <c r="J124" s="17">
        <f t="shared" si="4"/>
        <v>75.576000000000036</v>
      </c>
      <c r="K124" s="17">
        <f t="shared" si="8"/>
        <v>15.576000000000036</v>
      </c>
      <c r="L124" s="152"/>
      <c r="M124" s="17">
        <f t="shared" si="5"/>
        <v>176.34400000000008</v>
      </c>
      <c r="N124" s="17">
        <f t="shared" si="7"/>
        <v>56.344000000000079</v>
      </c>
      <c r="O124" s="62" t="s">
        <v>376</v>
      </c>
      <c r="P124" s="17"/>
      <c r="Q124" s="62"/>
      <c r="R124" s="62">
        <v>0</v>
      </c>
      <c r="S124" s="62">
        <v>1</v>
      </c>
      <c r="T124" s="59"/>
      <c r="U124" s="59">
        <v>0</v>
      </c>
      <c r="V124" s="59">
        <v>0</v>
      </c>
      <c r="W124" s="59"/>
      <c r="X124" s="61" t="s">
        <v>27</v>
      </c>
      <c r="AB124" s="86"/>
    </row>
    <row r="125" spans="1:28" ht="24" customHeight="1">
      <c r="A125" s="89">
        <v>122</v>
      </c>
      <c r="B125" s="59" t="s">
        <v>58</v>
      </c>
      <c r="C125" s="50" t="s">
        <v>248</v>
      </c>
      <c r="D125" s="49" t="s">
        <v>48</v>
      </c>
      <c r="E125" s="62">
        <v>1.2</v>
      </c>
      <c r="F125" s="62">
        <f t="shared" si="6"/>
        <v>45.286000000000023</v>
      </c>
      <c r="G125" s="56">
        <v>0</v>
      </c>
      <c r="H125" s="56">
        <v>0</v>
      </c>
      <c r="I125" s="152"/>
      <c r="J125" s="17">
        <f t="shared" si="4"/>
        <v>77.6331428571429</v>
      </c>
      <c r="K125" s="17">
        <f t="shared" si="8"/>
        <v>17.6331428571429</v>
      </c>
      <c r="L125" s="152"/>
      <c r="M125" s="17">
        <f t="shared" si="5"/>
        <v>181.14400000000009</v>
      </c>
      <c r="N125" s="17">
        <f>M125-180</f>
        <v>1.1440000000000907</v>
      </c>
      <c r="O125" s="62" t="s">
        <v>376</v>
      </c>
      <c r="P125" s="17"/>
      <c r="Q125" s="62"/>
      <c r="R125" s="62">
        <v>1</v>
      </c>
      <c r="S125" s="62">
        <v>1</v>
      </c>
      <c r="T125" s="59"/>
      <c r="U125" s="59">
        <v>0</v>
      </c>
      <c r="V125" s="59">
        <v>0</v>
      </c>
      <c r="W125" s="59"/>
      <c r="X125" s="61" t="s">
        <v>27</v>
      </c>
      <c r="AB125" s="86"/>
    </row>
    <row r="126" spans="1:28" ht="24" customHeight="1">
      <c r="A126" s="89">
        <v>123</v>
      </c>
      <c r="B126" s="59" t="s">
        <v>58</v>
      </c>
      <c r="C126" s="50" t="s">
        <v>117</v>
      </c>
      <c r="D126" s="49" t="s">
        <v>48</v>
      </c>
      <c r="E126" s="62">
        <v>0.7</v>
      </c>
      <c r="F126" s="62">
        <f t="shared" si="6"/>
        <v>45.986000000000026</v>
      </c>
      <c r="G126" s="56">
        <v>0</v>
      </c>
      <c r="H126" s="56">
        <v>0</v>
      </c>
      <c r="I126" s="152"/>
      <c r="J126" s="17">
        <f t="shared" si="4"/>
        <v>78.833142857142903</v>
      </c>
      <c r="K126" s="17">
        <f t="shared" si="8"/>
        <v>18.833142857142903</v>
      </c>
      <c r="L126" s="152"/>
      <c r="M126" s="17">
        <f t="shared" si="5"/>
        <v>183.9440000000001</v>
      </c>
      <c r="N126" s="17">
        <f t="shared" ref="N126:N182" si="9">M126-180</f>
        <v>3.9440000000001021</v>
      </c>
      <c r="O126" s="62" t="s">
        <v>376</v>
      </c>
      <c r="P126" s="17"/>
      <c r="Q126" s="62"/>
      <c r="R126" s="62">
        <v>1</v>
      </c>
      <c r="S126" s="62">
        <v>1</v>
      </c>
      <c r="T126" s="59"/>
      <c r="U126" s="59">
        <v>0</v>
      </c>
      <c r="V126" s="59">
        <v>0</v>
      </c>
      <c r="W126" s="59"/>
      <c r="X126" s="61" t="s">
        <v>27</v>
      </c>
      <c r="AB126" s="86"/>
    </row>
    <row r="127" spans="1:28" ht="24" customHeight="1">
      <c r="A127" s="89">
        <v>124</v>
      </c>
      <c r="B127" s="59" t="s">
        <v>58</v>
      </c>
      <c r="C127" s="50" t="s">
        <v>118</v>
      </c>
      <c r="D127" s="49" t="s">
        <v>48</v>
      </c>
      <c r="E127" s="62">
        <v>0.5</v>
      </c>
      <c r="F127" s="62">
        <f t="shared" si="6"/>
        <v>46.486000000000026</v>
      </c>
      <c r="G127" s="56">
        <v>0</v>
      </c>
      <c r="H127" s="56">
        <v>0</v>
      </c>
      <c r="I127" s="152"/>
      <c r="J127" s="17">
        <f t="shared" si="4"/>
        <v>79.69028571428575</v>
      </c>
      <c r="K127" s="17">
        <f t="shared" si="8"/>
        <v>19.69028571428575</v>
      </c>
      <c r="L127" s="152"/>
      <c r="M127" s="17">
        <f t="shared" si="5"/>
        <v>185.9440000000001</v>
      </c>
      <c r="N127" s="17">
        <f t="shared" si="9"/>
        <v>5.9440000000001021</v>
      </c>
      <c r="O127" s="62" t="s">
        <v>376</v>
      </c>
      <c r="P127" s="17"/>
      <c r="Q127" s="62" t="s">
        <v>53</v>
      </c>
      <c r="R127" s="62">
        <v>1</v>
      </c>
      <c r="S127" s="62">
        <v>2</v>
      </c>
      <c r="T127" s="59"/>
      <c r="U127" s="59">
        <v>0</v>
      </c>
      <c r="V127" s="59">
        <v>0</v>
      </c>
      <c r="W127" s="59"/>
      <c r="X127" s="61" t="s">
        <v>40</v>
      </c>
      <c r="AB127" s="86"/>
    </row>
    <row r="128" spans="1:28" ht="24" customHeight="1">
      <c r="A128" s="89">
        <v>125</v>
      </c>
      <c r="B128" s="59" t="s">
        <v>58</v>
      </c>
      <c r="C128" s="50" t="s">
        <v>119</v>
      </c>
      <c r="D128" s="49" t="s">
        <v>48</v>
      </c>
      <c r="E128" s="62">
        <v>0.45</v>
      </c>
      <c r="F128" s="62">
        <f t="shared" si="6"/>
        <v>46.936000000000028</v>
      </c>
      <c r="G128" s="56">
        <v>0</v>
      </c>
      <c r="H128" s="56">
        <v>0</v>
      </c>
      <c r="I128" s="152"/>
      <c r="J128" s="17">
        <f t="shared" si="4"/>
        <v>80.461714285714336</v>
      </c>
      <c r="K128" s="17">
        <f t="shared" si="8"/>
        <v>20.461714285714336</v>
      </c>
      <c r="L128" s="152"/>
      <c r="M128" s="17">
        <f t="shared" si="5"/>
        <v>187.74400000000011</v>
      </c>
      <c r="N128" s="17">
        <f t="shared" si="9"/>
        <v>7.7440000000001135</v>
      </c>
      <c r="O128" s="62" t="s">
        <v>376</v>
      </c>
      <c r="P128" s="17"/>
      <c r="Q128" s="62"/>
      <c r="R128" s="62">
        <v>1</v>
      </c>
      <c r="S128" s="62">
        <v>2</v>
      </c>
      <c r="T128" s="59"/>
      <c r="U128" s="59">
        <v>30</v>
      </c>
      <c r="V128" s="59">
        <v>0</v>
      </c>
      <c r="W128" s="59"/>
      <c r="X128" s="61"/>
      <c r="AB128" s="86"/>
    </row>
    <row r="129" spans="1:28" ht="24" customHeight="1">
      <c r="A129" s="89">
        <v>126</v>
      </c>
      <c r="B129" s="59" t="s">
        <v>58</v>
      </c>
      <c r="C129" s="50" t="s">
        <v>249</v>
      </c>
      <c r="D129" s="49" t="s">
        <v>48</v>
      </c>
      <c r="E129" s="62">
        <v>0.35</v>
      </c>
      <c r="F129" s="62">
        <f t="shared" si="6"/>
        <v>47.28600000000003</v>
      </c>
      <c r="G129" s="56">
        <v>1</v>
      </c>
      <c r="H129" s="56">
        <v>1</v>
      </c>
      <c r="I129" s="152"/>
      <c r="J129" s="17">
        <f t="shared" si="4"/>
        <v>81.061714285714345</v>
      </c>
      <c r="K129" s="17">
        <f t="shared" si="8"/>
        <v>21.061714285714345</v>
      </c>
      <c r="L129" s="152"/>
      <c r="M129" s="17">
        <f t="shared" si="5"/>
        <v>189.14400000000012</v>
      </c>
      <c r="N129" s="17">
        <f t="shared" si="9"/>
        <v>9.1440000000001191</v>
      </c>
      <c r="O129" s="62" t="s">
        <v>376</v>
      </c>
      <c r="P129" s="17" t="s">
        <v>490</v>
      </c>
      <c r="Q129" s="62"/>
      <c r="R129" s="62">
        <v>0</v>
      </c>
      <c r="S129" s="62" t="s">
        <v>23</v>
      </c>
      <c r="T129" s="59"/>
      <c r="U129" s="59">
        <v>0</v>
      </c>
      <c r="V129" s="59">
        <v>0</v>
      </c>
      <c r="W129" s="59"/>
      <c r="X129" s="61"/>
      <c r="AB129" s="86"/>
    </row>
    <row r="130" spans="1:28" ht="24" customHeight="1">
      <c r="A130" s="89">
        <v>127</v>
      </c>
      <c r="B130" s="59" t="s">
        <v>58</v>
      </c>
      <c r="C130" s="50" t="s">
        <v>250</v>
      </c>
      <c r="D130" s="49" t="s">
        <v>48</v>
      </c>
      <c r="E130" s="62">
        <v>0.26</v>
      </c>
      <c r="F130" s="62">
        <f t="shared" si="6"/>
        <v>47.546000000000028</v>
      </c>
      <c r="G130" s="56">
        <v>1</v>
      </c>
      <c r="H130" s="56">
        <v>1</v>
      </c>
      <c r="I130" s="153"/>
      <c r="J130" s="17">
        <f t="shared" si="4"/>
        <v>81.507428571428619</v>
      </c>
      <c r="K130" s="17">
        <f t="shared" si="8"/>
        <v>21.507428571428619</v>
      </c>
      <c r="L130" s="153"/>
      <c r="M130" s="17">
        <f t="shared" si="5"/>
        <v>190.18400000000011</v>
      </c>
      <c r="N130" s="17">
        <f t="shared" si="9"/>
        <v>10.184000000000111</v>
      </c>
      <c r="O130" s="62" t="s">
        <v>376</v>
      </c>
      <c r="P130" s="17" t="s">
        <v>566</v>
      </c>
      <c r="Q130" s="62"/>
      <c r="R130" s="62">
        <v>0</v>
      </c>
      <c r="S130" s="62" t="s">
        <v>23</v>
      </c>
      <c r="T130" s="59"/>
      <c r="U130" s="59"/>
      <c r="V130" s="59"/>
      <c r="W130" s="59"/>
      <c r="X130" s="61"/>
      <c r="AB130" s="86"/>
    </row>
    <row r="131" spans="1:28" ht="24" customHeight="1">
      <c r="A131" s="89">
        <v>128</v>
      </c>
      <c r="B131" s="59" t="s">
        <v>58</v>
      </c>
      <c r="C131" s="50" t="s">
        <v>251</v>
      </c>
      <c r="D131" s="49" t="s">
        <v>48</v>
      </c>
      <c r="E131" s="62">
        <v>0.22</v>
      </c>
      <c r="F131" s="62">
        <f t="shared" si="6"/>
        <v>47.766000000000027</v>
      </c>
      <c r="G131" s="56">
        <v>1</v>
      </c>
      <c r="H131" s="56">
        <v>1</v>
      </c>
      <c r="I131" s="151">
        <v>0.29375000000000001</v>
      </c>
      <c r="J131" s="17">
        <f t="shared" si="4"/>
        <v>81.884571428571476</v>
      </c>
      <c r="K131" s="17">
        <f t="shared" si="8"/>
        <v>21.884571428571476</v>
      </c>
      <c r="L131" s="151">
        <v>0.3520833333333333</v>
      </c>
      <c r="M131" s="17">
        <f t="shared" si="5"/>
        <v>191.06400000000011</v>
      </c>
      <c r="N131" s="17">
        <f t="shared" si="9"/>
        <v>11.064000000000107</v>
      </c>
      <c r="O131" s="62" t="s">
        <v>376</v>
      </c>
      <c r="P131" s="17" t="s">
        <v>567</v>
      </c>
      <c r="Q131" s="62"/>
      <c r="R131" s="62">
        <v>0</v>
      </c>
      <c r="S131" s="62" t="s">
        <v>23</v>
      </c>
      <c r="T131" s="59"/>
      <c r="U131" s="59">
        <v>0</v>
      </c>
      <c r="V131" s="59">
        <v>0</v>
      </c>
      <c r="W131" s="59"/>
      <c r="X131" s="61"/>
      <c r="AB131" s="86"/>
    </row>
    <row r="132" spans="1:28" ht="24" customHeight="1">
      <c r="A132" s="89">
        <v>129</v>
      </c>
      <c r="B132" s="59" t="s">
        <v>58</v>
      </c>
      <c r="C132" s="50" t="s">
        <v>252</v>
      </c>
      <c r="D132" s="49" t="s">
        <v>48</v>
      </c>
      <c r="E132" s="62">
        <v>0.23</v>
      </c>
      <c r="F132" s="62">
        <f t="shared" si="6"/>
        <v>47.996000000000024</v>
      </c>
      <c r="G132" s="56">
        <v>1</v>
      </c>
      <c r="H132" s="56">
        <v>1</v>
      </c>
      <c r="I132" s="152"/>
      <c r="J132" s="17">
        <f t="shared" si="4"/>
        <v>82.278857142857177</v>
      </c>
      <c r="K132" s="17">
        <f t="shared" si="8"/>
        <v>22.278857142857177</v>
      </c>
      <c r="L132" s="152"/>
      <c r="M132" s="17">
        <f t="shared" si="5"/>
        <v>191.98400000000009</v>
      </c>
      <c r="N132" s="17">
        <f t="shared" si="9"/>
        <v>11.984000000000094</v>
      </c>
      <c r="O132" s="62" t="s">
        <v>376</v>
      </c>
      <c r="P132" s="17" t="s">
        <v>568</v>
      </c>
      <c r="Q132" s="62"/>
      <c r="R132" s="62">
        <v>0</v>
      </c>
      <c r="S132" s="62">
        <v>1</v>
      </c>
      <c r="T132" s="59"/>
      <c r="U132" s="59">
        <v>0</v>
      </c>
      <c r="V132" s="59">
        <v>0</v>
      </c>
      <c r="W132" s="59"/>
      <c r="X132" s="61"/>
      <c r="AB132" s="86"/>
    </row>
    <row r="133" spans="1:28" ht="24" customHeight="1">
      <c r="A133" s="89">
        <v>130</v>
      </c>
      <c r="B133" s="59" t="s">
        <v>58</v>
      </c>
      <c r="C133" s="50" t="s">
        <v>253</v>
      </c>
      <c r="D133" s="49" t="s">
        <v>48</v>
      </c>
      <c r="E133" s="62">
        <v>0.1</v>
      </c>
      <c r="F133" s="62">
        <f t="shared" si="6"/>
        <v>48.096000000000025</v>
      </c>
      <c r="G133" s="56">
        <v>1</v>
      </c>
      <c r="H133" s="56">
        <v>1</v>
      </c>
      <c r="I133" s="152"/>
      <c r="J133" s="17">
        <f t="shared" si="4"/>
        <v>82.450285714285755</v>
      </c>
      <c r="K133" s="17">
        <f t="shared" si="8"/>
        <v>22.450285714285755</v>
      </c>
      <c r="L133" s="152"/>
      <c r="M133" s="17">
        <f t="shared" si="5"/>
        <v>192.3840000000001</v>
      </c>
      <c r="N133" s="17">
        <f t="shared" si="9"/>
        <v>12.3840000000001</v>
      </c>
      <c r="O133" s="62" t="s">
        <v>376</v>
      </c>
      <c r="P133" s="17" t="s">
        <v>569</v>
      </c>
      <c r="Q133" s="62"/>
      <c r="R133" s="62">
        <v>1</v>
      </c>
      <c r="S133" s="62">
        <v>1</v>
      </c>
      <c r="T133" s="59"/>
      <c r="U133" s="59">
        <v>0</v>
      </c>
      <c r="V133" s="59">
        <v>0</v>
      </c>
      <c r="W133" s="59"/>
      <c r="X133" s="61"/>
      <c r="AB133" s="86"/>
    </row>
    <row r="134" spans="1:28" ht="24" customHeight="1">
      <c r="A134" s="89">
        <v>131</v>
      </c>
      <c r="B134" s="59" t="s">
        <v>58</v>
      </c>
      <c r="C134" s="50" t="s">
        <v>120</v>
      </c>
      <c r="D134" s="49" t="s">
        <v>48</v>
      </c>
      <c r="E134" s="62">
        <v>0.17</v>
      </c>
      <c r="F134" s="62">
        <f t="shared" si="6"/>
        <v>48.266000000000027</v>
      </c>
      <c r="G134" s="56">
        <v>1</v>
      </c>
      <c r="H134" s="56">
        <v>1</v>
      </c>
      <c r="I134" s="152"/>
      <c r="J134" s="17">
        <f t="shared" si="4"/>
        <v>82.741714285714323</v>
      </c>
      <c r="K134" s="17">
        <f t="shared" si="8"/>
        <v>22.741714285714323</v>
      </c>
      <c r="L134" s="152"/>
      <c r="M134" s="17">
        <f t="shared" si="5"/>
        <v>193.06400000000011</v>
      </c>
      <c r="N134" s="17">
        <f t="shared" si="9"/>
        <v>13.064000000000107</v>
      </c>
      <c r="O134" s="62" t="s">
        <v>376</v>
      </c>
      <c r="P134" s="17" t="s">
        <v>570</v>
      </c>
      <c r="Q134" s="62"/>
      <c r="R134" s="62">
        <v>1</v>
      </c>
      <c r="S134" s="62">
        <v>2</v>
      </c>
      <c r="T134" s="59"/>
      <c r="U134" s="59"/>
      <c r="V134" s="59"/>
      <c r="W134" s="59"/>
      <c r="X134" s="61"/>
      <c r="AB134" s="86"/>
    </row>
    <row r="135" spans="1:28" ht="24" customHeight="1">
      <c r="A135" s="89">
        <v>132</v>
      </c>
      <c r="B135" s="59" t="s">
        <v>58</v>
      </c>
      <c r="C135" s="50" t="s">
        <v>121</v>
      </c>
      <c r="D135" s="49" t="s">
        <v>48</v>
      </c>
      <c r="E135" s="62">
        <v>0.2</v>
      </c>
      <c r="F135" s="62">
        <f t="shared" si="6"/>
        <v>48.46600000000003</v>
      </c>
      <c r="G135" s="56">
        <v>0</v>
      </c>
      <c r="H135" s="56">
        <v>0</v>
      </c>
      <c r="I135" s="153"/>
      <c r="J135" s="17">
        <f t="shared" si="4"/>
        <v>83.084571428571479</v>
      </c>
      <c r="K135" s="17">
        <f t="shared" si="8"/>
        <v>23.084571428571479</v>
      </c>
      <c r="L135" s="153"/>
      <c r="M135" s="17">
        <f t="shared" si="5"/>
        <v>193.86400000000012</v>
      </c>
      <c r="N135" s="17">
        <f t="shared" si="9"/>
        <v>13.864000000000118</v>
      </c>
      <c r="O135" s="62" t="s">
        <v>376</v>
      </c>
      <c r="P135" s="17"/>
      <c r="Q135" s="62"/>
      <c r="R135" s="62">
        <v>1</v>
      </c>
      <c r="S135" s="62">
        <v>1</v>
      </c>
      <c r="T135" s="59"/>
      <c r="U135" s="59"/>
      <c r="V135" s="59"/>
      <c r="W135" s="59"/>
      <c r="X135" s="61"/>
      <c r="AB135" s="86"/>
    </row>
    <row r="136" spans="1:28" ht="24" customHeight="1">
      <c r="A136" s="89">
        <v>133</v>
      </c>
      <c r="B136" s="59" t="s">
        <v>58</v>
      </c>
      <c r="C136" s="50" t="s">
        <v>122</v>
      </c>
      <c r="D136" s="49" t="s">
        <v>48</v>
      </c>
      <c r="E136" s="62">
        <v>0.85</v>
      </c>
      <c r="F136" s="62">
        <f t="shared" si="6"/>
        <v>49.316000000000031</v>
      </c>
      <c r="G136" s="56">
        <v>0</v>
      </c>
      <c r="H136" s="56">
        <v>0</v>
      </c>
      <c r="I136" s="151">
        <v>0.2951388888888889</v>
      </c>
      <c r="J136" s="17">
        <f t="shared" ref="J136:J138" si="10">F136/35*60</f>
        <v>84.541714285714349</v>
      </c>
      <c r="K136" s="17">
        <f t="shared" si="8"/>
        <v>24.541714285714349</v>
      </c>
      <c r="L136" s="151">
        <v>0.35416666666666669</v>
      </c>
      <c r="M136" s="17">
        <f t="shared" ref="M136:M210" si="11">F136/15*60</f>
        <v>197.26400000000012</v>
      </c>
      <c r="N136" s="17">
        <f t="shared" si="9"/>
        <v>17.264000000000124</v>
      </c>
      <c r="O136" s="62" t="s">
        <v>376</v>
      </c>
      <c r="P136" s="17"/>
      <c r="Q136" s="62"/>
      <c r="R136" s="62">
        <v>0</v>
      </c>
      <c r="S136" s="62" t="s">
        <v>23</v>
      </c>
      <c r="T136" s="59"/>
      <c r="U136" s="59">
        <v>0</v>
      </c>
      <c r="V136" s="59">
        <v>0</v>
      </c>
      <c r="W136" s="59"/>
      <c r="X136" s="61"/>
      <c r="AB136" s="86"/>
    </row>
    <row r="137" spans="1:28" ht="24" customHeight="1">
      <c r="A137" s="89">
        <v>134</v>
      </c>
      <c r="B137" s="59" t="s">
        <v>58</v>
      </c>
      <c r="C137" s="50" t="s">
        <v>123</v>
      </c>
      <c r="D137" s="49" t="s">
        <v>48</v>
      </c>
      <c r="E137" s="62">
        <v>0.14000000000000001</v>
      </c>
      <c r="F137" s="62">
        <f t="shared" ref="F137:F210" si="12">F136+E137</f>
        <v>49.456000000000031</v>
      </c>
      <c r="G137" s="56">
        <v>0</v>
      </c>
      <c r="H137" s="56">
        <v>0</v>
      </c>
      <c r="I137" s="152"/>
      <c r="J137" s="17">
        <f t="shared" si="10"/>
        <v>84.781714285714344</v>
      </c>
      <c r="K137" s="17">
        <f t="shared" si="8"/>
        <v>24.781714285714344</v>
      </c>
      <c r="L137" s="152"/>
      <c r="M137" s="17">
        <f t="shared" si="11"/>
        <v>197.82400000000013</v>
      </c>
      <c r="N137" s="17">
        <f t="shared" si="9"/>
        <v>17.824000000000126</v>
      </c>
      <c r="O137" s="62" t="s">
        <v>376</v>
      </c>
      <c r="P137" s="17"/>
      <c r="Q137" s="62"/>
      <c r="R137" s="62">
        <v>1</v>
      </c>
      <c r="S137" s="62">
        <v>1</v>
      </c>
      <c r="T137" s="59"/>
      <c r="U137" s="59">
        <v>0</v>
      </c>
      <c r="V137" s="59">
        <v>0</v>
      </c>
      <c r="W137" s="59"/>
      <c r="X137" s="61"/>
      <c r="AB137" s="86"/>
    </row>
    <row r="138" spans="1:28" ht="24" customHeight="1">
      <c r="A138" s="89">
        <v>135</v>
      </c>
      <c r="B138" s="59" t="s">
        <v>58</v>
      </c>
      <c r="C138" s="50" t="s">
        <v>124</v>
      </c>
      <c r="D138" s="49" t="s">
        <v>48</v>
      </c>
      <c r="E138" s="62">
        <v>2.1999999999999999E-2</v>
      </c>
      <c r="F138" s="62">
        <f t="shared" si="12"/>
        <v>49.47800000000003</v>
      </c>
      <c r="G138" s="56">
        <v>0</v>
      </c>
      <c r="H138" s="56">
        <v>0</v>
      </c>
      <c r="I138" s="153"/>
      <c r="J138" s="17">
        <f t="shared" si="10"/>
        <v>84.819428571428617</v>
      </c>
      <c r="K138" s="17">
        <f t="shared" si="8"/>
        <v>24.819428571428617</v>
      </c>
      <c r="L138" s="153"/>
      <c r="M138" s="17">
        <f t="shared" si="11"/>
        <v>197.91200000000012</v>
      </c>
      <c r="N138" s="17">
        <f t="shared" si="9"/>
        <v>17.91200000000012</v>
      </c>
      <c r="O138" s="62" t="s">
        <v>376</v>
      </c>
      <c r="P138" s="17"/>
      <c r="Q138" s="62"/>
      <c r="R138" s="62">
        <v>0</v>
      </c>
      <c r="S138" s="62">
        <v>1</v>
      </c>
      <c r="T138" s="59"/>
      <c r="U138" s="59">
        <v>0</v>
      </c>
      <c r="V138" s="59">
        <v>0</v>
      </c>
      <c r="W138" s="59"/>
      <c r="X138" s="61"/>
      <c r="AB138" s="86"/>
    </row>
    <row r="139" spans="1:28" ht="24" customHeight="1">
      <c r="A139" s="89">
        <v>136</v>
      </c>
      <c r="B139" s="59" t="s">
        <v>58</v>
      </c>
      <c r="C139" s="57" t="s">
        <v>125</v>
      </c>
      <c r="D139" s="49" t="s">
        <v>48</v>
      </c>
      <c r="E139" s="62">
        <v>0.2</v>
      </c>
      <c r="F139" s="62">
        <f t="shared" si="12"/>
        <v>49.678000000000033</v>
      </c>
      <c r="G139" s="56">
        <v>0</v>
      </c>
      <c r="H139" s="56">
        <v>0</v>
      </c>
      <c r="I139" s="151">
        <v>0.2986111111111111</v>
      </c>
      <c r="J139" s="17"/>
      <c r="K139" s="17"/>
      <c r="L139" s="151">
        <v>0.36319444444444443</v>
      </c>
      <c r="M139" s="17">
        <f t="shared" si="11"/>
        <v>198.71200000000013</v>
      </c>
      <c r="N139" s="17">
        <f t="shared" si="9"/>
        <v>18.712000000000131</v>
      </c>
      <c r="O139" s="62" t="s">
        <v>376</v>
      </c>
      <c r="P139" s="17"/>
      <c r="Q139" s="62"/>
      <c r="R139" s="62">
        <v>0</v>
      </c>
      <c r="S139" s="62" t="s">
        <v>23</v>
      </c>
      <c r="T139" s="59"/>
      <c r="U139" s="59">
        <v>0</v>
      </c>
      <c r="V139" s="59">
        <v>0</v>
      </c>
      <c r="W139" s="59"/>
      <c r="X139" s="61"/>
      <c r="AB139" s="86"/>
    </row>
    <row r="140" spans="1:28" ht="24" customHeight="1">
      <c r="A140" s="89">
        <v>137</v>
      </c>
      <c r="B140" s="59" t="s">
        <v>58</v>
      </c>
      <c r="C140" s="57" t="s">
        <v>126</v>
      </c>
      <c r="D140" s="49" t="s">
        <v>48</v>
      </c>
      <c r="E140" s="62">
        <v>0.26</v>
      </c>
      <c r="F140" s="62">
        <f t="shared" si="12"/>
        <v>49.938000000000031</v>
      </c>
      <c r="G140" s="56">
        <v>1</v>
      </c>
      <c r="H140" s="56">
        <v>1</v>
      </c>
      <c r="I140" s="152"/>
      <c r="J140" s="17"/>
      <c r="K140" s="17"/>
      <c r="L140" s="152"/>
      <c r="M140" s="17">
        <f t="shared" si="11"/>
        <v>199.75200000000012</v>
      </c>
      <c r="N140" s="17">
        <f t="shared" si="9"/>
        <v>19.752000000000123</v>
      </c>
      <c r="O140" s="62" t="s">
        <v>376</v>
      </c>
      <c r="P140" s="17" t="s">
        <v>571</v>
      </c>
      <c r="Q140" s="62"/>
      <c r="R140" s="62">
        <v>0</v>
      </c>
      <c r="S140" s="62" t="s">
        <v>23</v>
      </c>
      <c r="T140" s="59"/>
      <c r="U140" s="59" t="s">
        <v>23</v>
      </c>
      <c r="V140" s="59">
        <v>0</v>
      </c>
      <c r="W140" s="59"/>
      <c r="X140" s="61"/>
      <c r="AB140" s="86"/>
    </row>
    <row r="141" spans="1:28" ht="24" customHeight="1">
      <c r="A141" s="89">
        <v>138</v>
      </c>
      <c r="B141" s="59" t="s">
        <v>58</v>
      </c>
      <c r="C141" s="57" t="s">
        <v>127</v>
      </c>
      <c r="D141" s="49" t="s">
        <v>48</v>
      </c>
      <c r="E141" s="62">
        <v>0.26</v>
      </c>
      <c r="F141" s="62">
        <f t="shared" si="12"/>
        <v>50.198000000000029</v>
      </c>
      <c r="G141" s="56">
        <v>1</v>
      </c>
      <c r="H141" s="56">
        <v>1</v>
      </c>
      <c r="I141" s="152"/>
      <c r="J141" s="17"/>
      <c r="K141" s="17"/>
      <c r="L141" s="152"/>
      <c r="M141" s="17">
        <f t="shared" si="11"/>
        <v>200.79200000000012</v>
      </c>
      <c r="N141" s="17">
        <f t="shared" si="9"/>
        <v>20.792000000000115</v>
      </c>
      <c r="O141" s="62" t="s">
        <v>376</v>
      </c>
      <c r="P141" s="17" t="s">
        <v>572</v>
      </c>
      <c r="Q141" s="62"/>
      <c r="R141" s="62">
        <v>0</v>
      </c>
      <c r="S141" s="62" t="s">
        <v>23</v>
      </c>
      <c r="T141" s="59"/>
      <c r="U141" s="59" t="s">
        <v>23</v>
      </c>
      <c r="V141" s="59">
        <v>0</v>
      </c>
      <c r="W141" s="59"/>
      <c r="X141" s="61"/>
      <c r="AB141" s="86"/>
    </row>
    <row r="142" spans="1:28" ht="24" customHeight="1">
      <c r="A142" s="89">
        <v>139</v>
      </c>
      <c r="B142" s="59" t="s">
        <v>58</v>
      </c>
      <c r="C142" s="57" t="s">
        <v>128</v>
      </c>
      <c r="D142" s="49" t="s">
        <v>48</v>
      </c>
      <c r="E142" s="62">
        <v>0.25</v>
      </c>
      <c r="F142" s="62">
        <f t="shared" si="12"/>
        <v>50.448000000000029</v>
      </c>
      <c r="G142" s="56">
        <v>1</v>
      </c>
      <c r="H142" s="56">
        <v>1</v>
      </c>
      <c r="I142" s="152"/>
      <c r="J142" s="17"/>
      <c r="K142" s="17"/>
      <c r="L142" s="152"/>
      <c r="M142" s="17">
        <f t="shared" si="11"/>
        <v>201.79200000000012</v>
      </c>
      <c r="N142" s="17">
        <f t="shared" si="9"/>
        <v>21.792000000000115</v>
      </c>
      <c r="O142" s="62" t="s">
        <v>376</v>
      </c>
      <c r="P142" s="17" t="s">
        <v>573</v>
      </c>
      <c r="Q142" s="62"/>
      <c r="R142" s="62">
        <v>0</v>
      </c>
      <c r="S142" s="62" t="s">
        <v>23</v>
      </c>
      <c r="T142" s="59"/>
      <c r="U142" s="59">
        <v>0</v>
      </c>
      <c r="V142" s="59">
        <v>0</v>
      </c>
      <c r="W142" s="59"/>
      <c r="X142" s="61"/>
      <c r="AB142" s="86"/>
    </row>
    <row r="143" spans="1:28" ht="24" customHeight="1">
      <c r="A143" s="89">
        <v>140</v>
      </c>
      <c r="B143" s="59" t="s">
        <v>59</v>
      </c>
      <c r="C143" s="57" t="s">
        <v>129</v>
      </c>
      <c r="D143" s="49" t="s">
        <v>48</v>
      </c>
      <c r="E143" s="62">
        <v>0.26</v>
      </c>
      <c r="F143" s="62">
        <f t="shared" si="12"/>
        <v>50.708000000000027</v>
      </c>
      <c r="G143" s="56">
        <v>1</v>
      </c>
      <c r="H143" s="56">
        <v>1</v>
      </c>
      <c r="I143" s="152"/>
      <c r="J143" s="17"/>
      <c r="K143" s="17"/>
      <c r="L143" s="152"/>
      <c r="M143" s="17">
        <f t="shared" si="11"/>
        <v>202.83200000000011</v>
      </c>
      <c r="N143" s="17">
        <f t="shared" si="9"/>
        <v>22.832000000000107</v>
      </c>
      <c r="O143" s="62" t="s">
        <v>376</v>
      </c>
      <c r="P143" s="17" t="s">
        <v>574</v>
      </c>
      <c r="Q143" s="62"/>
      <c r="R143" s="62">
        <v>0</v>
      </c>
      <c r="S143" s="62">
        <v>1</v>
      </c>
      <c r="T143" s="59"/>
      <c r="U143" s="59" t="s">
        <v>23</v>
      </c>
      <c r="V143" s="59">
        <v>0</v>
      </c>
      <c r="W143" s="59"/>
      <c r="X143" s="61"/>
      <c r="AB143" s="86"/>
    </row>
    <row r="144" spans="1:28" ht="24" customHeight="1">
      <c r="A144" s="89">
        <v>141</v>
      </c>
      <c r="B144" s="59" t="s">
        <v>59</v>
      </c>
      <c r="C144" s="57" t="s">
        <v>130</v>
      </c>
      <c r="D144" s="49" t="s">
        <v>254</v>
      </c>
      <c r="E144" s="62">
        <v>0.24</v>
      </c>
      <c r="F144" s="62">
        <f t="shared" si="12"/>
        <v>50.948000000000029</v>
      </c>
      <c r="G144" s="56">
        <v>1</v>
      </c>
      <c r="H144" s="56">
        <v>1</v>
      </c>
      <c r="I144" s="152"/>
      <c r="J144" s="17"/>
      <c r="K144" s="17"/>
      <c r="L144" s="152"/>
      <c r="M144" s="17">
        <f t="shared" si="11"/>
        <v>203.79200000000012</v>
      </c>
      <c r="N144" s="17">
        <f t="shared" si="9"/>
        <v>23.792000000000115</v>
      </c>
      <c r="O144" s="62" t="s">
        <v>376</v>
      </c>
      <c r="P144" s="17" t="s">
        <v>575</v>
      </c>
      <c r="Q144" s="62"/>
      <c r="R144" s="62">
        <v>1</v>
      </c>
      <c r="S144" s="62">
        <v>1</v>
      </c>
      <c r="T144" s="59"/>
      <c r="U144" s="59" t="s">
        <v>23</v>
      </c>
      <c r="V144" s="59">
        <v>0</v>
      </c>
      <c r="W144" s="59"/>
      <c r="X144" s="61"/>
      <c r="AB144" s="86"/>
    </row>
    <row r="145" spans="1:28" ht="24" customHeight="1">
      <c r="A145" s="89">
        <v>142</v>
      </c>
      <c r="B145" s="59" t="s">
        <v>59</v>
      </c>
      <c r="C145" s="57" t="s">
        <v>131</v>
      </c>
      <c r="D145" s="49" t="s">
        <v>48</v>
      </c>
      <c r="E145" s="62">
        <v>0.24</v>
      </c>
      <c r="F145" s="62">
        <f t="shared" si="12"/>
        <v>51.188000000000031</v>
      </c>
      <c r="G145" s="56">
        <v>1</v>
      </c>
      <c r="H145" s="56">
        <v>1</v>
      </c>
      <c r="I145" s="152"/>
      <c r="J145" s="17"/>
      <c r="K145" s="17"/>
      <c r="L145" s="152"/>
      <c r="M145" s="17">
        <f t="shared" si="11"/>
        <v>204.75200000000012</v>
      </c>
      <c r="N145" s="17">
        <f t="shared" si="9"/>
        <v>24.752000000000123</v>
      </c>
      <c r="O145" s="62" t="s">
        <v>376</v>
      </c>
      <c r="P145" s="17" t="s">
        <v>576</v>
      </c>
      <c r="Q145" s="62"/>
      <c r="R145" s="62">
        <v>0</v>
      </c>
      <c r="S145" s="62" t="s">
        <v>23</v>
      </c>
      <c r="T145" s="59"/>
      <c r="U145" s="59" t="s">
        <v>23</v>
      </c>
      <c r="V145" s="59">
        <v>0</v>
      </c>
      <c r="W145" s="59"/>
      <c r="X145" s="61"/>
      <c r="AB145" s="86"/>
    </row>
    <row r="146" spans="1:28" ht="24" customHeight="1">
      <c r="A146" s="89">
        <v>143</v>
      </c>
      <c r="B146" s="59" t="s">
        <v>59</v>
      </c>
      <c r="C146" s="57" t="s">
        <v>255</v>
      </c>
      <c r="D146" s="49" t="s">
        <v>48</v>
      </c>
      <c r="E146" s="62">
        <v>0.35</v>
      </c>
      <c r="F146" s="62">
        <f t="shared" si="12"/>
        <v>51.538000000000032</v>
      </c>
      <c r="G146" s="56">
        <v>1</v>
      </c>
      <c r="H146" s="56">
        <v>1</v>
      </c>
      <c r="I146" s="152"/>
      <c r="J146" s="17"/>
      <c r="K146" s="17"/>
      <c r="L146" s="152"/>
      <c r="M146" s="17">
        <f t="shared" si="11"/>
        <v>206.15200000000013</v>
      </c>
      <c r="N146" s="17">
        <f t="shared" si="9"/>
        <v>26.152000000000129</v>
      </c>
      <c r="O146" s="62" t="s">
        <v>376</v>
      </c>
      <c r="P146" s="17" t="s">
        <v>577</v>
      </c>
      <c r="Q146" s="62"/>
      <c r="R146" s="62">
        <v>0</v>
      </c>
      <c r="S146" s="62" t="s">
        <v>23</v>
      </c>
      <c r="T146" s="59"/>
      <c r="U146" s="59">
        <v>0</v>
      </c>
      <c r="V146" s="59">
        <v>0</v>
      </c>
      <c r="W146" s="59"/>
      <c r="X146" s="61"/>
      <c r="AB146" s="86"/>
    </row>
    <row r="147" spans="1:28" ht="24" customHeight="1">
      <c r="A147" s="89">
        <v>144</v>
      </c>
      <c r="B147" s="59" t="s">
        <v>59</v>
      </c>
      <c r="C147" s="50" t="s">
        <v>256</v>
      </c>
      <c r="D147" s="49" t="s">
        <v>48</v>
      </c>
      <c r="E147" s="62">
        <v>0.35</v>
      </c>
      <c r="F147" s="62">
        <f t="shared" si="12"/>
        <v>51.888000000000034</v>
      </c>
      <c r="G147" s="56">
        <v>1</v>
      </c>
      <c r="H147" s="56">
        <v>1</v>
      </c>
      <c r="I147" s="152"/>
      <c r="J147" s="17"/>
      <c r="K147" s="17"/>
      <c r="L147" s="152"/>
      <c r="M147" s="17">
        <f t="shared" si="11"/>
        <v>207.55200000000013</v>
      </c>
      <c r="N147" s="17">
        <f t="shared" si="9"/>
        <v>27.552000000000135</v>
      </c>
      <c r="O147" s="62" t="s">
        <v>376</v>
      </c>
      <c r="P147" s="17" t="s">
        <v>578</v>
      </c>
      <c r="Q147" s="62"/>
      <c r="R147" s="62">
        <v>0</v>
      </c>
      <c r="S147" s="62" t="s">
        <v>23</v>
      </c>
      <c r="T147" s="59"/>
      <c r="U147" s="59" t="s">
        <v>23</v>
      </c>
      <c r="V147" s="59">
        <v>0</v>
      </c>
      <c r="W147" s="59"/>
      <c r="X147" s="61"/>
      <c r="AB147" s="86"/>
    </row>
    <row r="148" spans="1:28" ht="24" customHeight="1">
      <c r="A148" s="89">
        <v>145</v>
      </c>
      <c r="B148" s="59" t="s">
        <v>59</v>
      </c>
      <c r="C148" s="50" t="s">
        <v>257</v>
      </c>
      <c r="D148" s="49" t="s">
        <v>48</v>
      </c>
      <c r="E148" s="62">
        <v>0.8</v>
      </c>
      <c r="F148" s="62">
        <f t="shared" si="12"/>
        <v>52.688000000000031</v>
      </c>
      <c r="G148" s="56">
        <v>0</v>
      </c>
      <c r="H148" s="56">
        <v>0</v>
      </c>
      <c r="I148" s="152"/>
      <c r="J148" s="17"/>
      <c r="K148" s="17"/>
      <c r="L148" s="152"/>
      <c r="M148" s="17">
        <f t="shared" si="11"/>
        <v>210.75200000000012</v>
      </c>
      <c r="N148" s="17">
        <f t="shared" si="9"/>
        <v>30.752000000000123</v>
      </c>
      <c r="O148" s="62" t="s">
        <v>376</v>
      </c>
      <c r="P148" s="17"/>
      <c r="Q148" s="62"/>
      <c r="R148" s="62">
        <v>0</v>
      </c>
      <c r="S148" s="62" t="s">
        <v>23</v>
      </c>
      <c r="T148" s="59"/>
      <c r="U148" s="59"/>
      <c r="V148" s="59"/>
      <c r="W148" s="59"/>
      <c r="X148" s="61"/>
      <c r="AB148" s="86"/>
    </row>
    <row r="149" spans="1:28" ht="24" customHeight="1">
      <c r="A149" s="89">
        <v>146</v>
      </c>
      <c r="B149" s="59" t="s">
        <v>59</v>
      </c>
      <c r="C149" s="50" t="s">
        <v>258</v>
      </c>
      <c r="D149" s="49" t="s">
        <v>48</v>
      </c>
      <c r="E149" s="62">
        <v>0.4</v>
      </c>
      <c r="F149" s="62">
        <f t="shared" si="12"/>
        <v>53.088000000000029</v>
      </c>
      <c r="G149" s="56">
        <v>1</v>
      </c>
      <c r="H149" s="56">
        <v>1</v>
      </c>
      <c r="I149" s="153"/>
      <c r="J149" s="17"/>
      <c r="K149" s="17"/>
      <c r="L149" s="153"/>
      <c r="M149" s="17">
        <f t="shared" si="11"/>
        <v>212.35200000000012</v>
      </c>
      <c r="N149" s="17">
        <f t="shared" si="9"/>
        <v>32.352000000000118</v>
      </c>
      <c r="O149" s="62" t="s">
        <v>376</v>
      </c>
      <c r="P149" s="17" t="s">
        <v>579</v>
      </c>
      <c r="Q149" s="62"/>
      <c r="R149" s="62">
        <v>0</v>
      </c>
      <c r="S149" s="62">
        <v>1</v>
      </c>
      <c r="T149" s="59"/>
      <c r="U149" s="59"/>
      <c r="V149" s="59"/>
      <c r="W149" s="59"/>
      <c r="X149" s="61"/>
      <c r="AB149" s="86"/>
    </row>
    <row r="150" spans="1:28" ht="24" customHeight="1">
      <c r="A150" s="89">
        <v>147</v>
      </c>
      <c r="B150" s="59" t="s">
        <v>59</v>
      </c>
      <c r="C150" s="50" t="s">
        <v>259</v>
      </c>
      <c r="D150" s="49" t="s">
        <v>48</v>
      </c>
      <c r="E150" s="62">
        <v>0.6</v>
      </c>
      <c r="F150" s="62">
        <f t="shared" si="12"/>
        <v>53.688000000000031</v>
      </c>
      <c r="G150" s="56">
        <v>0</v>
      </c>
      <c r="H150" s="56">
        <v>0</v>
      </c>
      <c r="I150" s="151">
        <v>0.30069444444444443</v>
      </c>
      <c r="J150" s="17"/>
      <c r="K150" s="17"/>
      <c r="L150" s="151">
        <v>0.36805555555555558</v>
      </c>
      <c r="M150" s="17">
        <f t="shared" si="11"/>
        <v>214.75200000000012</v>
      </c>
      <c r="N150" s="17">
        <f t="shared" si="9"/>
        <v>34.752000000000123</v>
      </c>
      <c r="O150" s="62" t="s">
        <v>376</v>
      </c>
      <c r="P150" s="17"/>
      <c r="Q150" s="62"/>
      <c r="R150" s="62">
        <v>2</v>
      </c>
      <c r="S150" s="62">
        <v>2</v>
      </c>
      <c r="T150" s="59"/>
      <c r="U150" s="59" t="s">
        <v>23</v>
      </c>
      <c r="V150" s="59">
        <v>0</v>
      </c>
      <c r="W150" s="59"/>
      <c r="X150" s="61"/>
      <c r="AB150" s="86"/>
    </row>
    <row r="151" spans="1:28" ht="24" customHeight="1">
      <c r="A151" s="89">
        <v>148</v>
      </c>
      <c r="B151" s="59" t="s">
        <v>59</v>
      </c>
      <c r="C151" s="50" t="s">
        <v>132</v>
      </c>
      <c r="D151" s="49" t="s">
        <v>48</v>
      </c>
      <c r="E151" s="62">
        <v>1.1000000000000001</v>
      </c>
      <c r="F151" s="62">
        <f t="shared" si="12"/>
        <v>54.788000000000032</v>
      </c>
      <c r="G151" s="56">
        <v>1</v>
      </c>
      <c r="H151" s="56">
        <v>1</v>
      </c>
      <c r="I151" s="152"/>
      <c r="J151" s="17"/>
      <c r="K151" s="17"/>
      <c r="L151" s="152"/>
      <c r="M151" s="17">
        <f t="shared" si="11"/>
        <v>219.15200000000013</v>
      </c>
      <c r="N151" s="17">
        <f t="shared" si="9"/>
        <v>39.152000000000129</v>
      </c>
      <c r="O151" s="62" t="s">
        <v>376</v>
      </c>
      <c r="P151" s="17" t="s">
        <v>580</v>
      </c>
      <c r="Q151" s="62"/>
      <c r="R151" s="62">
        <v>0</v>
      </c>
      <c r="S151" s="62" t="s">
        <v>23</v>
      </c>
      <c r="T151" s="59"/>
      <c r="U151" s="59" t="s">
        <v>23</v>
      </c>
      <c r="V151" s="59">
        <v>0</v>
      </c>
      <c r="W151" s="59"/>
      <c r="X151" s="61" t="s">
        <v>41</v>
      </c>
      <c r="AB151" s="86"/>
    </row>
    <row r="152" spans="1:28" ht="24" customHeight="1">
      <c r="A152" s="89">
        <v>149</v>
      </c>
      <c r="B152" s="59" t="s">
        <v>59</v>
      </c>
      <c r="C152" s="50" t="s">
        <v>260</v>
      </c>
      <c r="D152" s="49" t="s">
        <v>48</v>
      </c>
      <c r="E152" s="62">
        <v>0.27</v>
      </c>
      <c r="F152" s="62">
        <f t="shared" si="12"/>
        <v>55.058000000000035</v>
      </c>
      <c r="G152" s="56">
        <v>0</v>
      </c>
      <c r="H152" s="56">
        <v>0</v>
      </c>
      <c r="I152" s="152"/>
      <c r="J152" s="17"/>
      <c r="K152" s="17"/>
      <c r="L152" s="152"/>
      <c r="M152" s="17">
        <f t="shared" si="11"/>
        <v>220.23200000000014</v>
      </c>
      <c r="N152" s="17">
        <f t="shared" si="9"/>
        <v>40.232000000000141</v>
      </c>
      <c r="O152" s="62" t="s">
        <v>376</v>
      </c>
      <c r="P152" s="17"/>
      <c r="Q152" s="62"/>
      <c r="R152" s="62">
        <v>0</v>
      </c>
      <c r="S152" s="62" t="s">
        <v>23</v>
      </c>
      <c r="T152" s="59"/>
      <c r="U152" s="59" t="s">
        <v>23</v>
      </c>
      <c r="V152" s="59">
        <v>0</v>
      </c>
      <c r="W152" s="59"/>
      <c r="X152" s="61" t="s">
        <v>42</v>
      </c>
      <c r="AB152" s="86"/>
    </row>
    <row r="153" spans="1:28" ht="24" customHeight="1">
      <c r="A153" s="89">
        <v>150</v>
      </c>
      <c r="B153" s="59" t="s">
        <v>59</v>
      </c>
      <c r="C153" s="50" t="s">
        <v>261</v>
      </c>
      <c r="D153" s="49" t="s">
        <v>48</v>
      </c>
      <c r="E153" s="62">
        <v>1.2</v>
      </c>
      <c r="F153" s="62">
        <f t="shared" si="12"/>
        <v>56.258000000000038</v>
      </c>
      <c r="G153" s="56">
        <v>0</v>
      </c>
      <c r="H153" s="56">
        <v>0</v>
      </c>
      <c r="I153" s="152"/>
      <c r="J153" s="17"/>
      <c r="K153" s="17"/>
      <c r="L153" s="152"/>
      <c r="M153" s="17">
        <f t="shared" si="11"/>
        <v>225.03200000000015</v>
      </c>
      <c r="N153" s="17">
        <f t="shared" si="9"/>
        <v>45.032000000000153</v>
      </c>
      <c r="O153" s="62" t="s">
        <v>376</v>
      </c>
      <c r="P153" s="17"/>
      <c r="Q153" s="62"/>
      <c r="R153" s="62">
        <v>1</v>
      </c>
      <c r="S153" s="62">
        <v>1</v>
      </c>
      <c r="T153" s="59"/>
      <c r="U153" s="59">
        <v>0</v>
      </c>
      <c r="V153" s="59">
        <v>0</v>
      </c>
      <c r="W153" s="59"/>
      <c r="X153" s="61" t="s">
        <v>27</v>
      </c>
      <c r="AB153" s="86"/>
    </row>
    <row r="154" spans="1:28" ht="24" customHeight="1">
      <c r="A154" s="89">
        <v>151</v>
      </c>
      <c r="B154" s="59" t="s">
        <v>59</v>
      </c>
      <c r="C154" s="50" t="s">
        <v>261</v>
      </c>
      <c r="D154" s="49" t="s">
        <v>48</v>
      </c>
      <c r="E154" s="62">
        <v>0.35</v>
      </c>
      <c r="F154" s="62">
        <f t="shared" si="12"/>
        <v>56.60800000000004</v>
      </c>
      <c r="G154" s="56">
        <v>0</v>
      </c>
      <c r="H154" s="56">
        <v>0</v>
      </c>
      <c r="I154" s="152"/>
      <c r="J154" s="17"/>
      <c r="K154" s="17"/>
      <c r="L154" s="152"/>
      <c r="M154" s="17">
        <f t="shared" si="11"/>
        <v>226.43200000000016</v>
      </c>
      <c r="N154" s="17">
        <f t="shared" si="9"/>
        <v>46.432000000000158</v>
      </c>
      <c r="O154" s="62" t="s">
        <v>376</v>
      </c>
      <c r="P154" s="17"/>
      <c r="Q154" s="62"/>
      <c r="R154" s="62">
        <v>1</v>
      </c>
      <c r="S154" s="62">
        <v>1</v>
      </c>
      <c r="T154" s="59"/>
      <c r="U154" s="59">
        <v>0</v>
      </c>
      <c r="V154" s="59">
        <v>0</v>
      </c>
      <c r="W154" s="59"/>
      <c r="X154" s="61" t="s">
        <v>27</v>
      </c>
      <c r="AB154" s="86"/>
    </row>
    <row r="155" spans="1:28" ht="24" customHeight="1">
      <c r="A155" s="89">
        <v>152</v>
      </c>
      <c r="B155" s="59" t="s">
        <v>59</v>
      </c>
      <c r="C155" s="50" t="s">
        <v>262</v>
      </c>
      <c r="D155" s="49" t="s">
        <v>48</v>
      </c>
      <c r="E155" s="62">
        <v>0.26</v>
      </c>
      <c r="F155" s="62">
        <f t="shared" si="12"/>
        <v>56.868000000000038</v>
      </c>
      <c r="G155" s="56">
        <v>0</v>
      </c>
      <c r="H155" s="56">
        <v>0</v>
      </c>
      <c r="I155" s="152"/>
      <c r="J155" s="17"/>
      <c r="K155" s="17"/>
      <c r="L155" s="152"/>
      <c r="M155" s="17">
        <f t="shared" si="11"/>
        <v>227.47200000000015</v>
      </c>
      <c r="N155" s="17">
        <f t="shared" si="9"/>
        <v>47.472000000000151</v>
      </c>
      <c r="O155" s="62" t="s">
        <v>376</v>
      </c>
      <c r="P155" s="17"/>
      <c r="Q155" s="62"/>
      <c r="R155" s="62">
        <v>0</v>
      </c>
      <c r="S155" s="62" t="s">
        <v>23</v>
      </c>
      <c r="T155" s="59"/>
      <c r="U155" s="59" t="s">
        <v>23</v>
      </c>
      <c r="V155" s="59">
        <v>0</v>
      </c>
      <c r="W155" s="59"/>
      <c r="X155" s="61" t="s">
        <v>28</v>
      </c>
      <c r="AB155" s="86"/>
    </row>
    <row r="156" spans="1:28" ht="24" customHeight="1">
      <c r="A156" s="89">
        <v>153</v>
      </c>
      <c r="B156" s="59" t="s">
        <v>59</v>
      </c>
      <c r="C156" s="50" t="s">
        <v>133</v>
      </c>
      <c r="D156" s="49" t="s">
        <v>48</v>
      </c>
      <c r="E156" s="62">
        <v>0.14000000000000001</v>
      </c>
      <c r="F156" s="62">
        <f t="shared" si="12"/>
        <v>57.008000000000038</v>
      </c>
      <c r="G156" s="56">
        <v>1</v>
      </c>
      <c r="H156" s="56">
        <v>1</v>
      </c>
      <c r="I156" s="152"/>
      <c r="J156" s="17"/>
      <c r="K156" s="17"/>
      <c r="L156" s="152"/>
      <c r="M156" s="17">
        <f t="shared" si="11"/>
        <v>228.03200000000015</v>
      </c>
      <c r="N156" s="17">
        <f t="shared" si="9"/>
        <v>48.032000000000153</v>
      </c>
      <c r="O156" s="62" t="s">
        <v>376</v>
      </c>
      <c r="P156" s="17" t="s">
        <v>581</v>
      </c>
      <c r="Q156" s="62"/>
      <c r="R156" s="62">
        <v>0</v>
      </c>
      <c r="S156" s="62" t="s">
        <v>23</v>
      </c>
      <c r="T156" s="59"/>
      <c r="U156" s="59"/>
      <c r="V156" s="59"/>
      <c r="W156" s="59"/>
      <c r="X156" s="61"/>
      <c r="AB156" s="86"/>
    </row>
    <row r="157" spans="1:28" ht="24" customHeight="1">
      <c r="A157" s="89">
        <v>154</v>
      </c>
      <c r="B157" s="59" t="s">
        <v>59</v>
      </c>
      <c r="C157" s="50" t="s">
        <v>134</v>
      </c>
      <c r="D157" s="49" t="s">
        <v>48</v>
      </c>
      <c r="E157" s="62">
        <v>0.6</v>
      </c>
      <c r="F157" s="62">
        <f t="shared" si="12"/>
        <v>57.60800000000004</v>
      </c>
      <c r="G157" s="56">
        <v>1</v>
      </c>
      <c r="H157" s="56">
        <v>1</v>
      </c>
      <c r="I157" s="152"/>
      <c r="J157" s="17"/>
      <c r="K157" s="17"/>
      <c r="L157" s="152"/>
      <c r="M157" s="17">
        <f t="shared" si="11"/>
        <v>230.43200000000016</v>
      </c>
      <c r="N157" s="17">
        <f t="shared" si="9"/>
        <v>50.432000000000158</v>
      </c>
      <c r="O157" s="62" t="s">
        <v>376</v>
      </c>
      <c r="P157" s="17" t="s">
        <v>582</v>
      </c>
      <c r="Q157" s="62"/>
      <c r="R157" s="62">
        <v>0</v>
      </c>
      <c r="S157" s="62" t="s">
        <v>23</v>
      </c>
      <c r="T157" s="59"/>
      <c r="U157" s="59" t="s">
        <v>23</v>
      </c>
      <c r="V157" s="59">
        <v>0</v>
      </c>
      <c r="W157" s="59"/>
      <c r="X157" s="61"/>
      <c r="AB157" s="86"/>
    </row>
    <row r="158" spans="1:28" ht="24" customHeight="1">
      <c r="A158" s="89">
        <v>155</v>
      </c>
      <c r="B158" s="59" t="s">
        <v>59</v>
      </c>
      <c r="C158" s="50" t="s">
        <v>135</v>
      </c>
      <c r="D158" s="49" t="s">
        <v>48</v>
      </c>
      <c r="E158" s="62">
        <v>0.14000000000000001</v>
      </c>
      <c r="F158" s="62">
        <f t="shared" si="12"/>
        <v>57.74800000000004</v>
      </c>
      <c r="G158" s="56">
        <v>0</v>
      </c>
      <c r="H158" s="56">
        <v>0</v>
      </c>
      <c r="I158" s="152"/>
      <c r="J158" s="17"/>
      <c r="K158" s="17"/>
      <c r="L158" s="152"/>
      <c r="M158" s="17">
        <f t="shared" si="11"/>
        <v>230.99200000000016</v>
      </c>
      <c r="N158" s="17">
        <f t="shared" si="9"/>
        <v>50.992000000000161</v>
      </c>
      <c r="O158" s="62" t="s">
        <v>376</v>
      </c>
      <c r="P158" s="17"/>
      <c r="Q158" s="62"/>
      <c r="R158" s="62">
        <v>1</v>
      </c>
      <c r="S158" s="62">
        <v>1</v>
      </c>
      <c r="T158" s="59"/>
      <c r="U158" s="59">
        <v>0</v>
      </c>
      <c r="V158" s="59">
        <v>0</v>
      </c>
      <c r="W158" s="59"/>
      <c r="X158" s="61"/>
      <c r="AB158" s="86"/>
    </row>
    <row r="159" spans="1:28" ht="24" customHeight="1">
      <c r="A159" s="89">
        <v>156</v>
      </c>
      <c r="B159" s="59" t="s">
        <v>59</v>
      </c>
      <c r="C159" s="50" t="s">
        <v>136</v>
      </c>
      <c r="D159" s="49" t="s">
        <v>48</v>
      </c>
      <c r="E159" s="62">
        <v>0.14000000000000001</v>
      </c>
      <c r="F159" s="62">
        <f t="shared" si="12"/>
        <v>57.888000000000041</v>
      </c>
      <c r="G159" s="56">
        <v>0</v>
      </c>
      <c r="H159" s="56">
        <v>0</v>
      </c>
      <c r="I159" s="152"/>
      <c r="J159" s="17"/>
      <c r="K159" s="17"/>
      <c r="L159" s="152"/>
      <c r="M159" s="17">
        <f t="shared" si="11"/>
        <v>231.55200000000016</v>
      </c>
      <c r="N159" s="17">
        <f t="shared" si="9"/>
        <v>51.552000000000163</v>
      </c>
      <c r="O159" s="62" t="s">
        <v>376</v>
      </c>
      <c r="P159" s="17"/>
      <c r="Q159" s="62"/>
      <c r="R159" s="62">
        <v>0</v>
      </c>
      <c r="S159" s="62">
        <v>1</v>
      </c>
      <c r="T159" s="59"/>
      <c r="U159" s="59">
        <v>0</v>
      </c>
      <c r="V159" s="59">
        <v>0</v>
      </c>
      <c r="W159" s="59"/>
      <c r="X159" s="61"/>
      <c r="AB159" s="86"/>
    </row>
    <row r="160" spans="1:28" ht="24" customHeight="1">
      <c r="A160" s="89">
        <v>157</v>
      </c>
      <c r="B160" s="59" t="s">
        <v>59</v>
      </c>
      <c r="C160" s="50" t="s">
        <v>137</v>
      </c>
      <c r="D160" s="49" t="s">
        <v>48</v>
      </c>
      <c r="E160" s="62">
        <v>0.11</v>
      </c>
      <c r="F160" s="62">
        <f t="shared" si="12"/>
        <v>57.99800000000004</v>
      </c>
      <c r="G160" s="56">
        <v>1</v>
      </c>
      <c r="H160" s="56">
        <v>1</v>
      </c>
      <c r="I160" s="152"/>
      <c r="J160" s="17"/>
      <c r="K160" s="17"/>
      <c r="L160" s="152"/>
      <c r="M160" s="17">
        <f t="shared" si="11"/>
        <v>231.99200000000016</v>
      </c>
      <c r="N160" s="17">
        <f t="shared" si="9"/>
        <v>51.992000000000161</v>
      </c>
      <c r="O160" s="62" t="s">
        <v>376</v>
      </c>
      <c r="P160" s="17" t="s">
        <v>583</v>
      </c>
      <c r="Q160" s="62"/>
      <c r="R160" s="62">
        <v>0</v>
      </c>
      <c r="S160" s="62" t="s">
        <v>23</v>
      </c>
      <c r="T160" s="59"/>
      <c r="U160" s="59"/>
      <c r="V160" s="59"/>
      <c r="W160" s="59"/>
      <c r="X160" s="61"/>
      <c r="AB160" s="86"/>
    </row>
    <row r="161" spans="1:28" ht="24" customHeight="1">
      <c r="A161" s="89">
        <v>158</v>
      </c>
      <c r="B161" s="59" t="s">
        <v>59</v>
      </c>
      <c r="C161" s="50" t="s">
        <v>138</v>
      </c>
      <c r="D161" s="49" t="s">
        <v>48</v>
      </c>
      <c r="E161" s="92">
        <v>0.13</v>
      </c>
      <c r="F161" s="62">
        <f t="shared" si="12"/>
        <v>58.128000000000043</v>
      </c>
      <c r="G161" s="56">
        <v>1</v>
      </c>
      <c r="H161" s="56">
        <v>1</v>
      </c>
      <c r="I161" s="152"/>
      <c r="J161" s="17"/>
      <c r="K161" s="17"/>
      <c r="L161" s="152"/>
      <c r="M161" s="17">
        <f t="shared" si="11"/>
        <v>232.51200000000017</v>
      </c>
      <c r="N161" s="17">
        <f t="shared" si="9"/>
        <v>52.512000000000171</v>
      </c>
      <c r="O161" s="62" t="s">
        <v>376</v>
      </c>
      <c r="P161" s="17" t="s">
        <v>584</v>
      </c>
      <c r="Q161" s="62"/>
      <c r="R161" s="62">
        <v>0</v>
      </c>
      <c r="S161" s="62" t="s">
        <v>23</v>
      </c>
      <c r="T161" s="59"/>
      <c r="U161" s="59"/>
      <c r="V161" s="59"/>
      <c r="W161" s="59"/>
      <c r="X161" s="61"/>
      <c r="AB161" s="86"/>
    </row>
    <row r="162" spans="1:28" ht="24" customHeight="1">
      <c r="A162" s="89">
        <v>159</v>
      </c>
      <c r="B162" s="59" t="s">
        <v>59</v>
      </c>
      <c r="C162" s="50" t="s">
        <v>139</v>
      </c>
      <c r="D162" s="49" t="s">
        <v>48</v>
      </c>
      <c r="E162" s="62">
        <v>0.28999999999999998</v>
      </c>
      <c r="F162" s="62">
        <f t="shared" si="12"/>
        <v>58.418000000000042</v>
      </c>
      <c r="G162" s="56">
        <v>1</v>
      </c>
      <c r="H162" s="56">
        <v>1</v>
      </c>
      <c r="I162" s="153"/>
      <c r="J162" s="17"/>
      <c r="K162" s="17"/>
      <c r="L162" s="153"/>
      <c r="M162" s="17">
        <f t="shared" si="11"/>
        <v>233.67200000000017</v>
      </c>
      <c r="N162" s="17">
        <f t="shared" si="9"/>
        <v>53.672000000000168</v>
      </c>
      <c r="O162" s="62" t="s">
        <v>376</v>
      </c>
      <c r="P162" s="17" t="s">
        <v>585</v>
      </c>
      <c r="Q162" s="62"/>
      <c r="R162" s="62">
        <v>0</v>
      </c>
      <c r="S162" s="62" t="s">
        <v>23</v>
      </c>
      <c r="T162" s="59"/>
      <c r="U162" s="59">
        <v>0</v>
      </c>
      <c r="V162" s="59">
        <v>0</v>
      </c>
      <c r="W162" s="59"/>
      <c r="X162" s="61"/>
      <c r="AB162" s="86"/>
    </row>
    <row r="163" spans="1:28" ht="24" customHeight="1">
      <c r="A163" s="89">
        <v>160</v>
      </c>
      <c r="B163" s="59" t="s">
        <v>59</v>
      </c>
      <c r="C163" s="50" t="s">
        <v>140</v>
      </c>
      <c r="D163" s="49" t="s">
        <v>48</v>
      </c>
      <c r="E163" s="62">
        <v>7.6999999999999999E-2</v>
      </c>
      <c r="F163" s="62">
        <f t="shared" si="12"/>
        <v>58.49500000000004</v>
      </c>
      <c r="G163" s="56">
        <v>0</v>
      </c>
      <c r="H163" s="56">
        <v>0</v>
      </c>
      <c r="I163" s="151">
        <v>0.30763888888888891</v>
      </c>
      <c r="J163" s="17"/>
      <c r="K163" s="17"/>
      <c r="L163" s="151">
        <v>0.3840277777777778</v>
      </c>
      <c r="M163" s="17">
        <f t="shared" si="11"/>
        <v>233.98000000000016</v>
      </c>
      <c r="N163" s="17">
        <f t="shared" si="9"/>
        <v>53.98000000000016</v>
      </c>
      <c r="O163" s="62" t="s">
        <v>376</v>
      </c>
      <c r="P163" s="17"/>
      <c r="Q163" s="62"/>
      <c r="R163" s="62">
        <v>0</v>
      </c>
      <c r="S163" s="62" t="s">
        <v>23</v>
      </c>
      <c r="T163" s="59"/>
      <c r="U163" s="59" t="s">
        <v>23</v>
      </c>
      <c r="V163" s="59">
        <v>0</v>
      </c>
      <c r="W163" s="59"/>
      <c r="X163" s="61"/>
      <c r="AB163" s="86"/>
    </row>
    <row r="164" spans="1:28" ht="24" customHeight="1">
      <c r="A164" s="89">
        <v>161</v>
      </c>
      <c r="B164" s="59" t="s">
        <v>59</v>
      </c>
      <c r="C164" s="50" t="s">
        <v>141</v>
      </c>
      <c r="D164" s="49" t="s">
        <v>48</v>
      </c>
      <c r="E164" s="62">
        <v>0.21</v>
      </c>
      <c r="F164" s="62">
        <f t="shared" si="12"/>
        <v>58.705000000000041</v>
      </c>
      <c r="G164" s="56">
        <v>1</v>
      </c>
      <c r="H164" s="56">
        <v>1</v>
      </c>
      <c r="I164" s="152"/>
      <c r="J164" s="17"/>
      <c r="K164" s="17"/>
      <c r="L164" s="152"/>
      <c r="M164" s="17">
        <f t="shared" si="11"/>
        <v>234.82000000000016</v>
      </c>
      <c r="N164" s="17">
        <f t="shared" si="9"/>
        <v>54.820000000000164</v>
      </c>
      <c r="O164" s="62" t="s">
        <v>376</v>
      </c>
      <c r="P164" s="17" t="s">
        <v>586</v>
      </c>
      <c r="Q164" s="62"/>
      <c r="R164" s="62">
        <v>1</v>
      </c>
      <c r="S164" s="62">
        <v>1</v>
      </c>
      <c r="T164" s="59"/>
      <c r="U164" s="59">
        <v>0</v>
      </c>
      <c r="V164" s="59">
        <v>0</v>
      </c>
      <c r="W164" s="59"/>
      <c r="X164" s="61"/>
      <c r="AB164" s="86"/>
    </row>
    <row r="165" spans="1:28" ht="24" customHeight="1">
      <c r="A165" s="89">
        <v>162</v>
      </c>
      <c r="B165" s="59" t="s">
        <v>59</v>
      </c>
      <c r="C165" s="50" t="s">
        <v>263</v>
      </c>
      <c r="D165" s="49" t="s">
        <v>48</v>
      </c>
      <c r="E165" s="62">
        <v>0.17</v>
      </c>
      <c r="F165" s="62">
        <f t="shared" si="12"/>
        <v>58.875000000000043</v>
      </c>
      <c r="G165" s="56">
        <v>2</v>
      </c>
      <c r="H165" s="56">
        <v>2</v>
      </c>
      <c r="I165" s="152"/>
      <c r="J165" s="17"/>
      <c r="K165" s="17"/>
      <c r="L165" s="152"/>
      <c r="M165" s="17">
        <f t="shared" si="11"/>
        <v>235.50000000000017</v>
      </c>
      <c r="N165" s="17">
        <f t="shared" si="9"/>
        <v>55.500000000000171</v>
      </c>
      <c r="O165" s="62" t="s">
        <v>376</v>
      </c>
      <c r="P165" s="17" t="s">
        <v>587</v>
      </c>
      <c r="Q165" s="62"/>
      <c r="R165" s="62">
        <v>0</v>
      </c>
      <c r="S165" s="62" t="s">
        <v>23</v>
      </c>
      <c r="T165" s="59"/>
      <c r="U165" s="59" t="s">
        <v>23</v>
      </c>
      <c r="V165" s="59">
        <v>0</v>
      </c>
      <c r="W165" s="59"/>
      <c r="X165" s="61"/>
      <c r="AB165" s="86"/>
    </row>
    <row r="166" spans="1:28" ht="24" customHeight="1">
      <c r="A166" s="89">
        <v>163</v>
      </c>
      <c r="B166" s="59" t="s">
        <v>59</v>
      </c>
      <c r="C166" s="50" t="s">
        <v>264</v>
      </c>
      <c r="D166" s="49" t="s">
        <v>48</v>
      </c>
      <c r="E166" s="62">
        <v>4.4999999999999998E-2</v>
      </c>
      <c r="F166" s="62">
        <f t="shared" si="12"/>
        <v>58.920000000000044</v>
      </c>
      <c r="G166" s="56">
        <v>2</v>
      </c>
      <c r="H166" s="56">
        <v>2</v>
      </c>
      <c r="I166" s="152"/>
      <c r="J166" s="17"/>
      <c r="K166" s="17"/>
      <c r="L166" s="152"/>
      <c r="M166" s="17">
        <f t="shared" si="11"/>
        <v>235.68000000000018</v>
      </c>
      <c r="N166" s="17">
        <f t="shared" si="9"/>
        <v>55.680000000000177</v>
      </c>
      <c r="O166" s="62" t="s">
        <v>376</v>
      </c>
      <c r="P166" s="17" t="s">
        <v>588</v>
      </c>
      <c r="Q166" s="62"/>
      <c r="R166" s="62">
        <v>1</v>
      </c>
      <c r="S166" s="62">
        <v>0</v>
      </c>
      <c r="T166" s="59"/>
      <c r="U166" s="59">
        <v>0</v>
      </c>
      <c r="V166" s="59">
        <v>0</v>
      </c>
      <c r="W166" s="59"/>
      <c r="X166" s="61"/>
      <c r="AB166" s="86"/>
    </row>
    <row r="167" spans="1:28" ht="24" customHeight="1">
      <c r="A167" s="89">
        <v>164</v>
      </c>
      <c r="B167" s="59" t="s">
        <v>59</v>
      </c>
      <c r="C167" s="50" t="s">
        <v>265</v>
      </c>
      <c r="D167" s="49" t="s">
        <v>48</v>
      </c>
      <c r="E167" s="62">
        <v>0.23</v>
      </c>
      <c r="F167" s="62">
        <f t="shared" si="12"/>
        <v>59.150000000000041</v>
      </c>
      <c r="G167" s="56">
        <v>1</v>
      </c>
      <c r="H167" s="56">
        <v>1</v>
      </c>
      <c r="I167" s="152"/>
      <c r="J167" s="17"/>
      <c r="K167" s="17"/>
      <c r="L167" s="152"/>
      <c r="M167" s="17">
        <f t="shared" si="11"/>
        <v>236.60000000000016</v>
      </c>
      <c r="N167" s="17">
        <f t="shared" si="9"/>
        <v>56.600000000000165</v>
      </c>
      <c r="O167" s="62" t="s">
        <v>376</v>
      </c>
      <c r="P167" s="17" t="s">
        <v>589</v>
      </c>
      <c r="Q167" s="62" t="s">
        <v>53</v>
      </c>
      <c r="R167" s="62">
        <v>2</v>
      </c>
      <c r="S167" s="62">
        <v>2</v>
      </c>
      <c r="T167" s="59"/>
      <c r="U167" s="59">
        <v>30</v>
      </c>
      <c r="V167" s="59">
        <v>15</v>
      </c>
      <c r="W167" s="59"/>
      <c r="X167" s="61"/>
      <c r="AB167" s="86"/>
    </row>
    <row r="168" spans="1:28" ht="24" customHeight="1">
      <c r="A168" s="89">
        <v>165</v>
      </c>
      <c r="B168" s="59" t="s">
        <v>59</v>
      </c>
      <c r="C168" s="50" t="s">
        <v>266</v>
      </c>
      <c r="D168" s="49" t="s">
        <v>48</v>
      </c>
      <c r="E168" s="62">
        <v>0.35</v>
      </c>
      <c r="F168" s="62">
        <f t="shared" si="12"/>
        <v>59.500000000000043</v>
      </c>
      <c r="G168" s="56">
        <v>1</v>
      </c>
      <c r="H168" s="56">
        <v>1</v>
      </c>
      <c r="I168" s="152"/>
      <c r="J168" s="17"/>
      <c r="K168" s="17"/>
      <c r="L168" s="152"/>
      <c r="M168" s="17">
        <f t="shared" si="11"/>
        <v>238.00000000000017</v>
      </c>
      <c r="N168" s="17">
        <f t="shared" si="9"/>
        <v>58.000000000000171</v>
      </c>
      <c r="O168" s="62" t="s">
        <v>376</v>
      </c>
      <c r="P168" s="17" t="s">
        <v>590</v>
      </c>
      <c r="Q168" s="62"/>
      <c r="R168" s="62">
        <v>0</v>
      </c>
      <c r="S168" s="62">
        <v>1</v>
      </c>
      <c r="T168" s="59"/>
      <c r="U168" s="59" t="s">
        <v>23</v>
      </c>
      <c r="V168" s="59">
        <v>0</v>
      </c>
      <c r="W168" s="59"/>
      <c r="X168" s="61"/>
      <c r="AB168" s="86"/>
    </row>
    <row r="169" spans="1:28" ht="24" customHeight="1">
      <c r="A169" s="89">
        <v>166</v>
      </c>
      <c r="B169" s="59" t="s">
        <v>59</v>
      </c>
      <c r="C169" s="50" t="s">
        <v>267</v>
      </c>
      <c r="D169" s="49" t="s">
        <v>48</v>
      </c>
      <c r="E169" s="62">
        <v>0.11</v>
      </c>
      <c r="F169" s="62">
        <f t="shared" si="12"/>
        <v>59.610000000000042</v>
      </c>
      <c r="G169" s="56">
        <v>2</v>
      </c>
      <c r="H169" s="56">
        <v>2</v>
      </c>
      <c r="I169" s="152"/>
      <c r="J169" s="17"/>
      <c r="K169" s="17"/>
      <c r="L169" s="152"/>
      <c r="M169" s="17">
        <f t="shared" si="11"/>
        <v>238.44000000000017</v>
      </c>
      <c r="N169" s="17">
        <f t="shared" si="9"/>
        <v>58.440000000000168</v>
      </c>
      <c r="O169" s="62" t="s">
        <v>376</v>
      </c>
      <c r="P169" s="17" t="s">
        <v>591</v>
      </c>
      <c r="Q169" s="62"/>
      <c r="R169" s="62">
        <v>0</v>
      </c>
      <c r="S169" s="62">
        <v>1</v>
      </c>
      <c r="T169" s="59"/>
      <c r="U169" s="59">
        <v>0</v>
      </c>
      <c r="V169" s="59">
        <v>0</v>
      </c>
      <c r="W169" s="59"/>
      <c r="X169" s="61"/>
      <c r="AB169" s="86"/>
    </row>
    <row r="170" spans="1:28" ht="24" customHeight="1">
      <c r="A170" s="89">
        <v>167</v>
      </c>
      <c r="B170" s="59" t="s">
        <v>405</v>
      </c>
      <c r="C170" s="105" t="s">
        <v>389</v>
      </c>
      <c r="D170" s="106" t="s">
        <v>142</v>
      </c>
      <c r="E170" s="62"/>
      <c r="F170" s="62"/>
      <c r="G170" s="106">
        <v>0</v>
      </c>
      <c r="H170" s="106">
        <v>0</v>
      </c>
      <c r="I170" s="152"/>
      <c r="J170" s="17"/>
      <c r="K170" s="17"/>
      <c r="L170" s="152"/>
      <c r="M170" s="17"/>
      <c r="N170" s="17"/>
      <c r="O170" s="62"/>
      <c r="P170" s="17"/>
      <c r="Q170" s="62"/>
      <c r="R170" s="62"/>
      <c r="S170" s="62"/>
      <c r="T170" s="59"/>
      <c r="U170" s="59"/>
      <c r="V170" s="59"/>
      <c r="W170" s="59"/>
      <c r="X170" s="61"/>
      <c r="AB170" s="86"/>
    </row>
    <row r="171" spans="1:28" ht="24" customHeight="1">
      <c r="A171" s="89">
        <v>168</v>
      </c>
      <c r="B171" s="59" t="s">
        <v>405</v>
      </c>
      <c r="C171" s="105" t="s">
        <v>390</v>
      </c>
      <c r="D171" s="106" t="s">
        <v>142</v>
      </c>
      <c r="E171" s="62"/>
      <c r="F171" s="62"/>
      <c r="G171" s="106">
        <v>0</v>
      </c>
      <c r="H171" s="106">
        <v>0</v>
      </c>
      <c r="I171" s="152"/>
      <c r="J171" s="17"/>
      <c r="K171" s="17"/>
      <c r="L171" s="152"/>
      <c r="M171" s="17"/>
      <c r="N171" s="17"/>
      <c r="O171" s="62"/>
      <c r="P171" s="17"/>
      <c r="Q171" s="62"/>
      <c r="R171" s="62"/>
      <c r="S171" s="62"/>
      <c r="T171" s="59"/>
      <c r="U171" s="59"/>
      <c r="V171" s="59"/>
      <c r="W171" s="59"/>
      <c r="X171" s="61"/>
      <c r="AB171" s="86"/>
    </row>
    <row r="172" spans="1:28" ht="24" customHeight="1">
      <c r="A172" s="89">
        <v>169</v>
      </c>
      <c r="B172" s="59" t="s">
        <v>405</v>
      </c>
      <c r="C172" s="105" t="s">
        <v>391</v>
      </c>
      <c r="D172" s="106" t="s">
        <v>142</v>
      </c>
      <c r="E172" s="62"/>
      <c r="F172" s="62"/>
      <c r="G172" s="106">
        <v>0</v>
      </c>
      <c r="H172" s="106">
        <v>0</v>
      </c>
      <c r="I172" s="152"/>
      <c r="J172" s="17"/>
      <c r="K172" s="17"/>
      <c r="L172" s="152"/>
      <c r="M172" s="17"/>
      <c r="N172" s="17"/>
      <c r="O172" s="62"/>
      <c r="P172" s="17"/>
      <c r="Q172" s="62"/>
      <c r="R172" s="62"/>
      <c r="S172" s="62"/>
      <c r="T172" s="59"/>
      <c r="U172" s="59"/>
      <c r="V172" s="59"/>
      <c r="W172" s="59"/>
      <c r="X172" s="61"/>
      <c r="AB172" s="86"/>
    </row>
    <row r="173" spans="1:28" ht="24" customHeight="1">
      <c r="A173" s="89">
        <v>170</v>
      </c>
      <c r="B173" s="59" t="s">
        <v>405</v>
      </c>
      <c r="C173" s="105" t="s">
        <v>392</v>
      </c>
      <c r="D173" s="106" t="s">
        <v>142</v>
      </c>
      <c r="E173" s="62"/>
      <c r="F173" s="62"/>
      <c r="G173" s="106">
        <v>0</v>
      </c>
      <c r="H173" s="106">
        <v>0</v>
      </c>
      <c r="I173" s="152"/>
      <c r="J173" s="17"/>
      <c r="K173" s="17"/>
      <c r="L173" s="152"/>
      <c r="M173" s="17"/>
      <c r="N173" s="17"/>
      <c r="O173" s="62"/>
      <c r="P173" s="17"/>
      <c r="Q173" s="62"/>
      <c r="R173" s="62"/>
      <c r="S173" s="62"/>
      <c r="T173" s="59"/>
      <c r="U173" s="59"/>
      <c r="V173" s="59"/>
      <c r="W173" s="59"/>
      <c r="X173" s="61"/>
      <c r="AB173" s="86"/>
    </row>
    <row r="174" spans="1:28" ht="24" customHeight="1">
      <c r="A174" s="89">
        <v>171</v>
      </c>
      <c r="B174" s="59" t="s">
        <v>405</v>
      </c>
      <c r="C174" s="105" t="s">
        <v>393</v>
      </c>
      <c r="D174" s="106" t="s">
        <v>142</v>
      </c>
      <c r="E174" s="62"/>
      <c r="F174" s="62"/>
      <c r="G174" s="106">
        <v>0</v>
      </c>
      <c r="H174" s="106">
        <v>0</v>
      </c>
      <c r="I174" s="152"/>
      <c r="J174" s="17"/>
      <c r="K174" s="17"/>
      <c r="L174" s="152"/>
      <c r="M174" s="17"/>
      <c r="N174" s="17"/>
      <c r="O174" s="62"/>
      <c r="P174" s="17"/>
      <c r="Q174" s="62"/>
      <c r="R174" s="62"/>
      <c r="S174" s="62"/>
      <c r="T174" s="59"/>
      <c r="U174" s="59"/>
      <c r="V174" s="59"/>
      <c r="W174" s="59"/>
      <c r="X174" s="61"/>
      <c r="AB174" s="86"/>
    </row>
    <row r="175" spans="1:28" ht="24" customHeight="1">
      <c r="A175" s="89">
        <v>172</v>
      </c>
      <c r="B175" s="59" t="s">
        <v>405</v>
      </c>
      <c r="C175" s="105" t="s">
        <v>394</v>
      </c>
      <c r="D175" s="106" t="s">
        <v>142</v>
      </c>
      <c r="E175" s="62"/>
      <c r="F175" s="62"/>
      <c r="G175" s="106">
        <v>0</v>
      </c>
      <c r="H175" s="106">
        <v>0</v>
      </c>
      <c r="I175" s="152"/>
      <c r="J175" s="17"/>
      <c r="K175" s="17"/>
      <c r="L175" s="152"/>
      <c r="M175" s="17"/>
      <c r="N175" s="17"/>
      <c r="O175" s="62"/>
      <c r="P175" s="17"/>
      <c r="Q175" s="62"/>
      <c r="R175" s="62"/>
      <c r="S175" s="62"/>
      <c r="T175" s="59"/>
      <c r="U175" s="59"/>
      <c r="V175" s="59"/>
      <c r="W175" s="59"/>
      <c r="X175" s="61"/>
      <c r="AB175" s="86"/>
    </row>
    <row r="176" spans="1:28" ht="24" customHeight="1">
      <c r="A176" s="89">
        <v>173</v>
      </c>
      <c r="B176" s="59" t="s">
        <v>405</v>
      </c>
      <c r="C176" s="105" t="s">
        <v>395</v>
      </c>
      <c r="D176" s="106" t="s">
        <v>142</v>
      </c>
      <c r="E176" s="62"/>
      <c r="F176" s="62"/>
      <c r="G176" s="106">
        <v>1</v>
      </c>
      <c r="H176" s="106">
        <v>1</v>
      </c>
      <c r="I176" s="152"/>
      <c r="J176" s="17"/>
      <c r="K176" s="17"/>
      <c r="L176" s="152"/>
      <c r="M176" s="17"/>
      <c r="N176" s="17"/>
      <c r="O176" s="62"/>
      <c r="P176" s="17" t="s">
        <v>592</v>
      </c>
      <c r="Q176" s="62"/>
      <c r="R176" s="62"/>
      <c r="S176" s="62"/>
      <c r="T176" s="59"/>
      <c r="U176" s="59"/>
      <c r="V176" s="59"/>
      <c r="W176" s="59"/>
      <c r="X176" s="61"/>
      <c r="AB176" s="86"/>
    </row>
    <row r="177" spans="1:28" ht="24" customHeight="1">
      <c r="A177" s="89">
        <v>174</v>
      </c>
      <c r="B177" s="59" t="s">
        <v>405</v>
      </c>
      <c r="C177" s="105" t="s">
        <v>396</v>
      </c>
      <c r="D177" s="106" t="s">
        <v>142</v>
      </c>
      <c r="E177" s="62"/>
      <c r="F177" s="62"/>
      <c r="G177" s="106">
        <v>1</v>
      </c>
      <c r="H177" s="106">
        <v>1</v>
      </c>
      <c r="I177" s="152"/>
      <c r="J177" s="17"/>
      <c r="K177" s="17"/>
      <c r="L177" s="152"/>
      <c r="M177" s="17"/>
      <c r="N177" s="17"/>
      <c r="O177" s="62"/>
      <c r="P177" s="17" t="s">
        <v>593</v>
      </c>
      <c r="Q177" s="62"/>
      <c r="R177" s="62"/>
      <c r="S177" s="62"/>
      <c r="T177" s="59"/>
      <c r="U177" s="59"/>
      <c r="V177" s="59"/>
      <c r="W177" s="59"/>
      <c r="X177" s="61"/>
      <c r="AB177" s="86"/>
    </row>
    <row r="178" spans="1:28" ht="24" customHeight="1">
      <c r="A178" s="89">
        <v>175</v>
      </c>
      <c r="B178" s="59" t="s">
        <v>405</v>
      </c>
      <c r="C178" s="105" t="s">
        <v>397</v>
      </c>
      <c r="D178" s="106" t="s">
        <v>142</v>
      </c>
      <c r="E178" s="62"/>
      <c r="F178" s="62"/>
      <c r="G178" s="106">
        <v>0</v>
      </c>
      <c r="H178" s="106">
        <v>0</v>
      </c>
      <c r="I178" s="152"/>
      <c r="J178" s="17"/>
      <c r="K178" s="17"/>
      <c r="L178" s="152"/>
      <c r="M178" s="17"/>
      <c r="N178" s="17"/>
      <c r="O178" s="62"/>
      <c r="P178" s="17"/>
      <c r="Q178" s="62"/>
      <c r="R178" s="62"/>
      <c r="S178" s="62"/>
      <c r="T178" s="59"/>
      <c r="U178" s="59"/>
      <c r="V178" s="59"/>
      <c r="W178" s="59"/>
      <c r="X178" s="61"/>
      <c r="AB178" s="86"/>
    </row>
    <row r="179" spans="1:28" ht="24" customHeight="1">
      <c r="A179" s="89">
        <v>176</v>
      </c>
      <c r="B179" s="59" t="s">
        <v>405</v>
      </c>
      <c r="C179" s="105" t="s">
        <v>398</v>
      </c>
      <c r="D179" s="106" t="s">
        <v>142</v>
      </c>
      <c r="E179" s="62"/>
      <c r="F179" s="62"/>
      <c r="G179" s="106">
        <v>0</v>
      </c>
      <c r="H179" s="106">
        <v>0</v>
      </c>
      <c r="I179" s="152"/>
      <c r="J179" s="17"/>
      <c r="K179" s="17"/>
      <c r="L179" s="152"/>
      <c r="M179" s="17"/>
      <c r="N179" s="17"/>
      <c r="O179" s="62"/>
      <c r="P179" s="17"/>
      <c r="Q179" s="62"/>
      <c r="R179" s="62"/>
      <c r="S179" s="62"/>
      <c r="T179" s="59"/>
      <c r="U179" s="59"/>
      <c r="V179" s="59"/>
      <c r="W179" s="59"/>
      <c r="X179" s="61"/>
      <c r="AB179" s="86"/>
    </row>
    <row r="180" spans="1:28" ht="24" customHeight="1">
      <c r="A180" s="89">
        <v>177</v>
      </c>
      <c r="B180" s="59" t="s">
        <v>405</v>
      </c>
      <c r="C180" s="105" t="s">
        <v>399</v>
      </c>
      <c r="D180" s="106" t="s">
        <v>142</v>
      </c>
      <c r="E180" s="62"/>
      <c r="F180" s="62"/>
      <c r="G180" s="106">
        <v>0</v>
      </c>
      <c r="H180" s="106">
        <v>0</v>
      </c>
      <c r="I180" s="152"/>
      <c r="J180" s="17"/>
      <c r="K180" s="17"/>
      <c r="L180" s="152"/>
      <c r="M180" s="17"/>
      <c r="N180" s="17"/>
      <c r="O180" s="62"/>
      <c r="P180" s="17"/>
      <c r="Q180" s="62"/>
      <c r="R180" s="62"/>
      <c r="S180" s="62"/>
      <c r="T180" s="59"/>
      <c r="U180" s="59"/>
      <c r="V180" s="59"/>
      <c r="W180" s="59"/>
      <c r="X180" s="61"/>
      <c r="AB180" s="86"/>
    </row>
    <row r="181" spans="1:28" ht="24" customHeight="1">
      <c r="A181" s="89">
        <v>178</v>
      </c>
      <c r="B181" s="59" t="s">
        <v>405</v>
      </c>
      <c r="C181" s="105" t="s">
        <v>400</v>
      </c>
      <c r="D181" s="106" t="s">
        <v>142</v>
      </c>
      <c r="E181" s="62"/>
      <c r="F181" s="62"/>
      <c r="G181" s="106">
        <v>3</v>
      </c>
      <c r="H181" s="106">
        <v>3</v>
      </c>
      <c r="I181" s="152"/>
      <c r="J181" s="17"/>
      <c r="K181" s="17"/>
      <c r="L181" s="152"/>
      <c r="M181" s="17"/>
      <c r="N181" s="17"/>
      <c r="O181" s="62"/>
      <c r="P181" s="17" t="s">
        <v>594</v>
      </c>
      <c r="Q181" s="62"/>
      <c r="R181" s="62"/>
      <c r="S181" s="62"/>
      <c r="T181" s="59"/>
      <c r="U181" s="59"/>
      <c r="V181" s="59"/>
      <c r="W181" s="59"/>
      <c r="X181" s="61"/>
      <c r="AB181" s="86"/>
    </row>
    <row r="182" spans="1:28" ht="24" customHeight="1">
      <c r="A182" s="89">
        <v>179</v>
      </c>
      <c r="B182" s="59" t="s">
        <v>59</v>
      </c>
      <c r="C182" s="50" t="s">
        <v>401</v>
      </c>
      <c r="D182" s="108" t="s">
        <v>402</v>
      </c>
      <c r="E182" s="62">
        <v>0.17</v>
      </c>
      <c r="F182" s="62">
        <f>F169+E182</f>
        <v>59.780000000000044</v>
      </c>
      <c r="G182" s="56">
        <v>2</v>
      </c>
      <c r="H182" s="56">
        <v>2</v>
      </c>
      <c r="I182" s="152"/>
      <c r="J182" s="17"/>
      <c r="K182" s="17"/>
      <c r="L182" s="152"/>
      <c r="M182" s="17">
        <f t="shared" si="11"/>
        <v>239.12000000000018</v>
      </c>
      <c r="N182" s="17">
        <f t="shared" si="9"/>
        <v>59.120000000000175</v>
      </c>
      <c r="O182" s="62" t="s">
        <v>376</v>
      </c>
      <c r="P182" s="17" t="s">
        <v>595</v>
      </c>
      <c r="Q182" s="62"/>
      <c r="R182" s="62">
        <v>0</v>
      </c>
      <c r="S182" s="62">
        <v>4</v>
      </c>
      <c r="T182" s="59"/>
      <c r="U182" s="59">
        <v>10</v>
      </c>
      <c r="V182" s="59">
        <v>0</v>
      </c>
      <c r="W182" s="59"/>
      <c r="X182" s="61"/>
      <c r="AB182" s="86"/>
    </row>
    <row r="183" spans="1:28" ht="24" customHeight="1">
      <c r="A183" s="89">
        <v>180</v>
      </c>
      <c r="B183" s="59" t="s">
        <v>159</v>
      </c>
      <c r="C183" s="50" t="s">
        <v>268</v>
      </c>
      <c r="D183" s="108" t="s">
        <v>403</v>
      </c>
      <c r="E183" s="62">
        <v>2.9</v>
      </c>
      <c r="F183" s="62">
        <f t="shared" si="12"/>
        <v>62.680000000000042</v>
      </c>
      <c r="G183" s="56">
        <v>1</v>
      </c>
      <c r="H183" s="56">
        <v>1</v>
      </c>
      <c r="I183" s="153"/>
      <c r="J183" s="17"/>
      <c r="K183" s="17"/>
      <c r="L183" s="153"/>
      <c r="M183" s="17">
        <f t="shared" si="11"/>
        <v>250.72000000000014</v>
      </c>
      <c r="N183" s="17">
        <f>M183-240</f>
        <v>10.720000000000141</v>
      </c>
      <c r="O183" s="62" t="s">
        <v>376</v>
      </c>
      <c r="P183" s="17" t="s">
        <v>596</v>
      </c>
      <c r="Q183" s="62"/>
      <c r="R183" s="62">
        <v>0</v>
      </c>
      <c r="S183" s="62">
        <v>1</v>
      </c>
      <c r="T183" s="59"/>
      <c r="U183" s="59"/>
      <c r="V183" s="59"/>
      <c r="W183" s="59"/>
      <c r="X183" s="61"/>
      <c r="AB183" s="86"/>
    </row>
    <row r="184" spans="1:28" ht="24" customHeight="1">
      <c r="A184" s="89">
        <v>181</v>
      </c>
      <c r="B184" s="59" t="s">
        <v>160</v>
      </c>
      <c r="C184" s="50" t="s">
        <v>269</v>
      </c>
      <c r="D184" s="108" t="s">
        <v>404</v>
      </c>
      <c r="E184" s="62">
        <v>0.19</v>
      </c>
      <c r="F184" s="62">
        <f t="shared" si="12"/>
        <v>62.87000000000004</v>
      </c>
      <c r="G184" s="56">
        <v>1</v>
      </c>
      <c r="H184" s="56">
        <v>1</v>
      </c>
      <c r="I184" s="151">
        <v>0.32083333333333336</v>
      </c>
      <c r="J184" s="17"/>
      <c r="K184" s="17"/>
      <c r="L184" s="151">
        <v>0.4152777777777778</v>
      </c>
      <c r="M184" s="17">
        <f t="shared" si="11"/>
        <v>251.48000000000019</v>
      </c>
      <c r="N184" s="17">
        <f t="shared" ref="N184:N232" si="13">M184-240</f>
        <v>11.480000000000189</v>
      </c>
      <c r="O184" s="62" t="s">
        <v>376</v>
      </c>
      <c r="P184" s="17" t="s">
        <v>597</v>
      </c>
      <c r="Q184" s="62" t="s">
        <v>53</v>
      </c>
      <c r="R184" s="62">
        <v>1</v>
      </c>
      <c r="S184" s="62">
        <v>2</v>
      </c>
      <c r="T184" s="59"/>
      <c r="U184" s="59">
        <v>10</v>
      </c>
      <c r="V184" s="59">
        <v>0</v>
      </c>
      <c r="W184" s="59"/>
      <c r="X184" s="61"/>
      <c r="AB184" s="86"/>
    </row>
    <row r="185" spans="1:28" ht="24" customHeight="1">
      <c r="A185" s="89">
        <v>182</v>
      </c>
      <c r="B185" s="59" t="s">
        <v>160</v>
      </c>
      <c r="C185" s="50" t="s">
        <v>270</v>
      </c>
      <c r="D185" s="49" t="s">
        <v>142</v>
      </c>
      <c r="E185" s="62">
        <v>1</v>
      </c>
      <c r="F185" s="62">
        <f t="shared" si="12"/>
        <v>63.87000000000004</v>
      </c>
      <c r="G185" s="56">
        <v>0</v>
      </c>
      <c r="H185" s="56">
        <v>0</v>
      </c>
      <c r="I185" s="152"/>
      <c r="J185" s="17"/>
      <c r="K185" s="17"/>
      <c r="L185" s="152"/>
      <c r="M185" s="17">
        <f t="shared" si="11"/>
        <v>255.48000000000016</v>
      </c>
      <c r="N185" s="17">
        <f t="shared" si="13"/>
        <v>15.48000000000016</v>
      </c>
      <c r="O185" s="17" t="s">
        <v>377</v>
      </c>
      <c r="P185" s="17"/>
      <c r="Q185" s="62"/>
      <c r="R185" s="62">
        <v>0</v>
      </c>
      <c r="S185" s="62">
        <v>1</v>
      </c>
      <c r="T185" s="59"/>
      <c r="U185" s="59">
        <v>0</v>
      </c>
      <c r="V185" s="59">
        <v>0</v>
      </c>
      <c r="W185" s="59"/>
      <c r="X185" s="61"/>
      <c r="Y185" s="1" t="s">
        <v>24</v>
      </c>
      <c r="AB185" s="86"/>
    </row>
    <row r="186" spans="1:28" ht="24" customHeight="1">
      <c r="A186" s="89">
        <v>183</v>
      </c>
      <c r="B186" s="59" t="s">
        <v>59</v>
      </c>
      <c r="C186" s="50" t="s">
        <v>271</v>
      </c>
      <c r="D186" s="49" t="s">
        <v>142</v>
      </c>
      <c r="E186" s="62">
        <v>0.65</v>
      </c>
      <c r="F186" s="62">
        <f t="shared" si="12"/>
        <v>64.520000000000039</v>
      </c>
      <c r="G186" s="56">
        <v>1</v>
      </c>
      <c r="H186" s="56">
        <v>1</v>
      </c>
      <c r="I186" s="152"/>
      <c r="J186" s="17"/>
      <c r="K186" s="17"/>
      <c r="L186" s="152"/>
      <c r="M186" s="17">
        <f t="shared" si="11"/>
        <v>258.08000000000015</v>
      </c>
      <c r="N186" s="17">
        <f t="shared" si="13"/>
        <v>18.080000000000155</v>
      </c>
      <c r="O186" s="17" t="s">
        <v>377</v>
      </c>
      <c r="P186" s="17" t="s">
        <v>598</v>
      </c>
      <c r="Q186" s="62"/>
      <c r="R186" s="62">
        <v>0</v>
      </c>
      <c r="S186" s="62">
        <v>1</v>
      </c>
      <c r="T186" s="59"/>
      <c r="U186" s="59">
        <v>0</v>
      </c>
      <c r="V186" s="59">
        <v>0</v>
      </c>
      <c r="W186" s="59"/>
      <c r="X186" s="61"/>
      <c r="AB186" s="86"/>
    </row>
    <row r="187" spans="1:28" ht="24" customHeight="1">
      <c r="A187" s="89">
        <v>184</v>
      </c>
      <c r="B187" s="59" t="s">
        <v>59</v>
      </c>
      <c r="C187" s="50" t="s">
        <v>272</v>
      </c>
      <c r="D187" s="49" t="s">
        <v>142</v>
      </c>
      <c r="E187" s="62">
        <v>1</v>
      </c>
      <c r="F187" s="62">
        <f t="shared" si="12"/>
        <v>65.520000000000039</v>
      </c>
      <c r="G187" s="56">
        <v>0</v>
      </c>
      <c r="H187" s="56">
        <v>0</v>
      </c>
      <c r="I187" s="152"/>
      <c r="J187" s="17"/>
      <c r="K187" s="17"/>
      <c r="L187" s="152"/>
      <c r="M187" s="17">
        <f t="shared" si="11"/>
        <v>262.08000000000015</v>
      </c>
      <c r="N187" s="17">
        <f t="shared" si="13"/>
        <v>22.080000000000155</v>
      </c>
      <c r="O187" s="17" t="s">
        <v>377</v>
      </c>
      <c r="P187" s="17"/>
      <c r="Q187" s="62"/>
      <c r="R187" s="62">
        <v>0</v>
      </c>
      <c r="S187" s="62">
        <v>1</v>
      </c>
      <c r="T187" s="59"/>
      <c r="U187" s="59">
        <v>0</v>
      </c>
      <c r="V187" s="59">
        <v>0</v>
      </c>
      <c r="W187" s="59"/>
      <c r="X187" s="61"/>
      <c r="AB187" s="86"/>
    </row>
    <row r="188" spans="1:28" ht="24" customHeight="1">
      <c r="A188" s="89">
        <v>185</v>
      </c>
      <c r="B188" s="59" t="s">
        <v>59</v>
      </c>
      <c r="C188" s="50" t="s">
        <v>273</v>
      </c>
      <c r="D188" s="49" t="s">
        <v>142</v>
      </c>
      <c r="E188" s="62">
        <v>0.35</v>
      </c>
      <c r="F188" s="62">
        <f t="shared" si="12"/>
        <v>65.870000000000033</v>
      </c>
      <c r="G188" s="56">
        <v>1</v>
      </c>
      <c r="H188" s="56">
        <v>1</v>
      </c>
      <c r="I188" s="152"/>
      <c r="J188" s="17"/>
      <c r="K188" s="17"/>
      <c r="L188" s="152"/>
      <c r="M188" s="17">
        <f t="shared" si="11"/>
        <v>263.48000000000013</v>
      </c>
      <c r="N188" s="17">
        <f t="shared" si="13"/>
        <v>23.480000000000132</v>
      </c>
      <c r="O188" s="17" t="s">
        <v>377</v>
      </c>
      <c r="P188" s="17" t="s">
        <v>599</v>
      </c>
      <c r="Q188" s="62"/>
      <c r="R188" s="62">
        <v>1</v>
      </c>
      <c r="S188" s="62">
        <v>1</v>
      </c>
      <c r="T188" s="59"/>
      <c r="U188" s="59">
        <v>15</v>
      </c>
      <c r="V188" s="59">
        <v>0</v>
      </c>
      <c r="W188" s="59"/>
      <c r="X188" s="61"/>
      <c r="AB188" s="86"/>
    </row>
    <row r="189" spans="1:28" ht="24" customHeight="1">
      <c r="A189" s="89">
        <v>186</v>
      </c>
      <c r="B189" s="59" t="s">
        <v>59</v>
      </c>
      <c r="C189" s="50" t="s">
        <v>274</v>
      </c>
      <c r="D189" s="49" t="s">
        <v>142</v>
      </c>
      <c r="E189" s="62">
        <v>1.2</v>
      </c>
      <c r="F189" s="62">
        <f t="shared" si="12"/>
        <v>67.070000000000036</v>
      </c>
      <c r="G189" s="56">
        <v>1</v>
      </c>
      <c r="H189" s="56">
        <v>1</v>
      </c>
      <c r="I189" s="152"/>
      <c r="J189" s="17"/>
      <c r="K189" s="17"/>
      <c r="L189" s="152"/>
      <c r="M189" s="17">
        <f t="shared" si="11"/>
        <v>268.28000000000014</v>
      </c>
      <c r="N189" s="17">
        <f t="shared" si="13"/>
        <v>28.280000000000143</v>
      </c>
      <c r="O189" s="17" t="s">
        <v>377</v>
      </c>
      <c r="P189" s="17" t="s">
        <v>600</v>
      </c>
      <c r="Q189" s="62"/>
      <c r="R189" s="62">
        <v>1</v>
      </c>
      <c r="S189" s="62">
        <v>1</v>
      </c>
      <c r="T189" s="59"/>
      <c r="U189" s="59">
        <v>0</v>
      </c>
      <c r="V189" s="59">
        <v>0</v>
      </c>
      <c r="W189" s="59"/>
      <c r="X189" s="61"/>
      <c r="AB189" s="86"/>
    </row>
    <row r="190" spans="1:28" ht="24" customHeight="1">
      <c r="A190" s="89">
        <v>187</v>
      </c>
      <c r="B190" s="59" t="s">
        <v>59</v>
      </c>
      <c r="C190" s="50" t="s">
        <v>275</v>
      </c>
      <c r="D190" s="49" t="s">
        <v>142</v>
      </c>
      <c r="E190" s="62">
        <v>0.4</v>
      </c>
      <c r="F190" s="62">
        <f t="shared" si="12"/>
        <v>67.470000000000041</v>
      </c>
      <c r="G190" s="56">
        <v>2</v>
      </c>
      <c r="H190" s="56">
        <v>2</v>
      </c>
      <c r="I190" s="152"/>
      <c r="J190" s="17"/>
      <c r="K190" s="17"/>
      <c r="L190" s="152"/>
      <c r="M190" s="17">
        <f t="shared" si="11"/>
        <v>269.88000000000017</v>
      </c>
      <c r="N190" s="17">
        <f t="shared" si="13"/>
        <v>29.880000000000166</v>
      </c>
      <c r="O190" s="17" t="s">
        <v>377</v>
      </c>
      <c r="P190" s="17" t="s">
        <v>601</v>
      </c>
      <c r="Q190" s="62"/>
      <c r="R190" s="62">
        <v>1</v>
      </c>
      <c r="S190" s="62">
        <v>2</v>
      </c>
      <c r="T190" s="59"/>
      <c r="U190" s="59">
        <v>30</v>
      </c>
      <c r="V190" s="59">
        <v>0</v>
      </c>
      <c r="W190" s="59"/>
      <c r="X190" s="61"/>
      <c r="AB190" s="86"/>
    </row>
    <row r="191" spans="1:28" ht="24" customHeight="1">
      <c r="A191" s="89">
        <v>188</v>
      </c>
      <c r="B191" s="59" t="s">
        <v>59</v>
      </c>
      <c r="C191" s="50" t="s">
        <v>276</v>
      </c>
      <c r="D191" s="49" t="s">
        <v>142</v>
      </c>
      <c r="E191" s="62">
        <v>0.13</v>
      </c>
      <c r="F191" s="62">
        <f t="shared" si="12"/>
        <v>67.600000000000037</v>
      </c>
      <c r="G191" s="56">
        <v>2</v>
      </c>
      <c r="H191" s="56">
        <v>2</v>
      </c>
      <c r="I191" s="152"/>
      <c r="J191" s="17"/>
      <c r="K191" s="17"/>
      <c r="L191" s="152"/>
      <c r="M191" s="17">
        <f t="shared" si="11"/>
        <v>270.40000000000015</v>
      </c>
      <c r="N191" s="17">
        <f t="shared" si="13"/>
        <v>30.400000000000148</v>
      </c>
      <c r="O191" s="17" t="s">
        <v>377</v>
      </c>
      <c r="P191" s="17" t="s">
        <v>602</v>
      </c>
      <c r="Q191" s="62"/>
      <c r="R191" s="62">
        <v>1</v>
      </c>
      <c r="S191" s="62">
        <v>1</v>
      </c>
      <c r="T191" s="59"/>
      <c r="U191" s="59"/>
      <c r="V191" s="59"/>
      <c r="W191" s="59"/>
      <c r="X191" s="61"/>
      <c r="AB191" s="86"/>
    </row>
    <row r="192" spans="1:28" ht="24" customHeight="1">
      <c r="A192" s="89">
        <v>189</v>
      </c>
      <c r="B192" s="59" t="s">
        <v>59</v>
      </c>
      <c r="C192" s="50" t="s">
        <v>277</v>
      </c>
      <c r="D192" s="49" t="s">
        <v>142</v>
      </c>
      <c r="E192" s="62">
        <v>0.4</v>
      </c>
      <c r="F192" s="62">
        <f t="shared" si="12"/>
        <v>68.000000000000043</v>
      </c>
      <c r="G192" s="56" t="s">
        <v>385</v>
      </c>
      <c r="H192" s="56" t="s">
        <v>385</v>
      </c>
      <c r="I192" s="153"/>
      <c r="J192" s="17"/>
      <c r="K192" s="17"/>
      <c r="L192" s="153"/>
      <c r="M192" s="17">
        <f t="shared" si="11"/>
        <v>272.00000000000017</v>
      </c>
      <c r="N192" s="17">
        <f t="shared" si="13"/>
        <v>32.000000000000171</v>
      </c>
      <c r="O192" s="17" t="s">
        <v>377</v>
      </c>
      <c r="P192" s="17" t="s">
        <v>604</v>
      </c>
      <c r="Q192" s="62" t="s">
        <v>53</v>
      </c>
      <c r="R192" s="62">
        <v>1</v>
      </c>
      <c r="S192" s="62">
        <v>2</v>
      </c>
      <c r="T192" s="59"/>
      <c r="U192" s="59">
        <v>30</v>
      </c>
      <c r="V192" s="59">
        <v>0</v>
      </c>
      <c r="W192" s="59"/>
      <c r="X192" s="61"/>
      <c r="AB192" s="86"/>
    </row>
    <row r="193" spans="1:28" ht="24" customHeight="1">
      <c r="A193" s="89">
        <v>190</v>
      </c>
      <c r="B193" s="59" t="s">
        <v>59</v>
      </c>
      <c r="C193" s="50" t="s">
        <v>278</v>
      </c>
      <c r="D193" s="49" t="s">
        <v>142</v>
      </c>
      <c r="E193" s="62">
        <v>2.7E-2</v>
      </c>
      <c r="F193" s="62">
        <f t="shared" si="12"/>
        <v>68.027000000000044</v>
      </c>
      <c r="G193" s="56">
        <v>1</v>
      </c>
      <c r="H193" s="56">
        <v>1</v>
      </c>
      <c r="I193" s="151">
        <v>0.32430555555555557</v>
      </c>
      <c r="J193" s="17"/>
      <c r="K193" s="17"/>
      <c r="L193" s="151">
        <v>0.41944444444444445</v>
      </c>
      <c r="M193" s="17">
        <f t="shared" si="11"/>
        <v>272.10800000000017</v>
      </c>
      <c r="N193" s="17">
        <f t="shared" si="13"/>
        <v>32.108000000000175</v>
      </c>
      <c r="O193" s="17" t="s">
        <v>377</v>
      </c>
      <c r="P193" s="17" t="s">
        <v>605</v>
      </c>
      <c r="Q193" s="62"/>
      <c r="R193" s="62">
        <v>0</v>
      </c>
      <c r="S193" s="62">
        <v>1</v>
      </c>
      <c r="T193" s="59"/>
      <c r="U193" s="59">
        <v>0</v>
      </c>
      <c r="V193" s="59">
        <v>0</v>
      </c>
      <c r="W193" s="59"/>
      <c r="X193" s="61"/>
      <c r="AB193" s="86"/>
    </row>
    <row r="194" spans="1:28" ht="24" customHeight="1">
      <c r="A194" s="89">
        <v>191</v>
      </c>
      <c r="B194" s="59" t="s">
        <v>59</v>
      </c>
      <c r="C194" s="50" t="s">
        <v>143</v>
      </c>
      <c r="D194" s="49" t="s">
        <v>142</v>
      </c>
      <c r="E194" s="62"/>
      <c r="F194" s="62">
        <f t="shared" si="12"/>
        <v>68.027000000000044</v>
      </c>
      <c r="G194" s="56">
        <v>1</v>
      </c>
      <c r="H194" s="56">
        <v>1</v>
      </c>
      <c r="I194" s="152"/>
      <c r="J194" s="17"/>
      <c r="K194" s="17"/>
      <c r="L194" s="152"/>
      <c r="M194" s="17">
        <f t="shared" si="11"/>
        <v>272.10800000000017</v>
      </c>
      <c r="N194" s="17">
        <f t="shared" si="13"/>
        <v>32.108000000000175</v>
      </c>
      <c r="O194" s="17" t="s">
        <v>377</v>
      </c>
      <c r="P194" s="17" t="s">
        <v>603</v>
      </c>
      <c r="Q194" s="62"/>
      <c r="R194" s="62">
        <v>0</v>
      </c>
      <c r="S194" s="62">
        <v>1</v>
      </c>
      <c r="T194" s="59"/>
      <c r="U194" s="59">
        <v>0</v>
      </c>
      <c r="V194" s="59">
        <v>0</v>
      </c>
      <c r="W194" s="59"/>
      <c r="X194" s="61"/>
      <c r="AB194" s="93" t="s">
        <v>70</v>
      </c>
    </row>
    <row r="195" spans="1:28" ht="24" customHeight="1">
      <c r="A195" s="89">
        <v>192</v>
      </c>
      <c r="B195" s="59" t="s">
        <v>59</v>
      </c>
      <c r="C195" s="50" t="s">
        <v>144</v>
      </c>
      <c r="D195" s="49" t="s">
        <v>142</v>
      </c>
      <c r="E195" s="62">
        <v>0.1</v>
      </c>
      <c r="F195" s="62">
        <f t="shared" si="12"/>
        <v>68.127000000000038</v>
      </c>
      <c r="G195" s="56">
        <v>0</v>
      </c>
      <c r="H195" s="56">
        <v>0</v>
      </c>
      <c r="I195" s="152"/>
      <c r="J195" s="17"/>
      <c r="K195" s="17"/>
      <c r="L195" s="152"/>
      <c r="M195" s="17">
        <f t="shared" si="11"/>
        <v>272.50800000000015</v>
      </c>
      <c r="N195" s="17">
        <f t="shared" si="13"/>
        <v>32.508000000000152</v>
      </c>
      <c r="O195" s="17" t="s">
        <v>377</v>
      </c>
      <c r="P195" s="17"/>
      <c r="Q195" s="62"/>
      <c r="R195" s="62">
        <v>1</v>
      </c>
      <c r="S195" s="62">
        <v>1</v>
      </c>
      <c r="T195" s="59"/>
      <c r="U195" s="59">
        <v>0</v>
      </c>
      <c r="V195" s="59">
        <v>0</v>
      </c>
      <c r="W195" s="59"/>
      <c r="X195" s="61"/>
      <c r="AB195" s="86"/>
    </row>
    <row r="196" spans="1:28" ht="44.1" customHeight="1">
      <c r="A196" s="89">
        <v>193</v>
      </c>
      <c r="B196" s="59" t="s">
        <v>59</v>
      </c>
      <c r="C196" s="64" t="s">
        <v>145</v>
      </c>
      <c r="D196" s="49" t="s">
        <v>142</v>
      </c>
      <c r="E196" s="62">
        <v>0.85</v>
      </c>
      <c r="F196" s="62">
        <f t="shared" si="12"/>
        <v>68.977000000000032</v>
      </c>
      <c r="G196" s="56">
        <v>2</v>
      </c>
      <c r="H196" s="56">
        <v>2</v>
      </c>
      <c r="I196" s="153"/>
      <c r="J196" s="17"/>
      <c r="K196" s="17"/>
      <c r="L196" s="153"/>
      <c r="M196" s="17">
        <f t="shared" si="11"/>
        <v>275.90800000000013</v>
      </c>
      <c r="N196" s="17">
        <f t="shared" si="13"/>
        <v>35.908000000000129</v>
      </c>
      <c r="O196" s="17" t="s">
        <v>377</v>
      </c>
      <c r="P196" s="17" t="s">
        <v>606</v>
      </c>
      <c r="Q196" s="62"/>
      <c r="R196" s="62">
        <v>1</v>
      </c>
      <c r="S196" s="62">
        <v>1</v>
      </c>
      <c r="T196" s="59"/>
      <c r="U196" s="59">
        <v>0</v>
      </c>
      <c r="V196" s="59">
        <v>0</v>
      </c>
      <c r="W196" s="59"/>
      <c r="X196" s="61"/>
      <c r="AB196" s="86"/>
    </row>
    <row r="197" spans="1:28" ht="24" customHeight="1">
      <c r="A197" s="89">
        <v>194</v>
      </c>
      <c r="B197" s="59" t="s">
        <v>59</v>
      </c>
      <c r="C197" s="50" t="s">
        <v>146</v>
      </c>
      <c r="D197" s="49" t="s">
        <v>142</v>
      </c>
      <c r="E197" s="62">
        <v>0.15</v>
      </c>
      <c r="F197" s="62">
        <f t="shared" si="12"/>
        <v>69.127000000000038</v>
      </c>
      <c r="G197" s="56">
        <v>1</v>
      </c>
      <c r="H197" s="56">
        <v>1</v>
      </c>
      <c r="I197" s="151">
        <v>0.3347222222222222</v>
      </c>
      <c r="J197" s="17"/>
      <c r="K197" s="17"/>
      <c r="L197" s="151">
        <v>0.44444444444444442</v>
      </c>
      <c r="M197" s="17">
        <f t="shared" si="11"/>
        <v>276.50800000000015</v>
      </c>
      <c r="N197" s="17">
        <f t="shared" si="13"/>
        <v>36.508000000000152</v>
      </c>
      <c r="O197" s="17" t="s">
        <v>377</v>
      </c>
      <c r="P197" s="17" t="s">
        <v>607</v>
      </c>
      <c r="Q197" s="62"/>
      <c r="R197" s="62">
        <v>0</v>
      </c>
      <c r="S197" s="62">
        <v>1</v>
      </c>
      <c r="T197" s="59"/>
      <c r="U197" s="59">
        <v>0</v>
      </c>
      <c r="V197" s="59">
        <v>0</v>
      </c>
      <c r="W197" s="59"/>
      <c r="X197" s="61"/>
      <c r="AB197" s="86"/>
    </row>
    <row r="198" spans="1:28" ht="24" customHeight="1">
      <c r="A198" s="89">
        <v>195</v>
      </c>
      <c r="B198" s="59" t="s">
        <v>59</v>
      </c>
      <c r="C198" s="48" t="s">
        <v>279</v>
      </c>
      <c r="D198" s="49" t="s">
        <v>142</v>
      </c>
      <c r="E198" s="62">
        <v>0.17</v>
      </c>
      <c r="F198" s="62">
        <f t="shared" si="12"/>
        <v>69.29700000000004</v>
      </c>
      <c r="G198" s="62">
        <v>2</v>
      </c>
      <c r="H198" s="62">
        <v>2</v>
      </c>
      <c r="I198" s="152"/>
      <c r="J198" s="17"/>
      <c r="K198" s="17"/>
      <c r="L198" s="152"/>
      <c r="M198" s="17">
        <f t="shared" si="11"/>
        <v>277.18800000000016</v>
      </c>
      <c r="N198" s="17">
        <f t="shared" si="13"/>
        <v>37.188000000000159</v>
      </c>
      <c r="O198" s="17" t="s">
        <v>377</v>
      </c>
      <c r="P198" s="17" t="s">
        <v>608</v>
      </c>
      <c r="Q198" s="62"/>
      <c r="R198" s="62">
        <v>1</v>
      </c>
      <c r="S198" s="62">
        <v>1</v>
      </c>
      <c r="T198" s="10"/>
      <c r="U198" s="59">
        <v>0</v>
      </c>
      <c r="V198" s="59">
        <v>0</v>
      </c>
      <c r="W198" s="59"/>
      <c r="X198" s="61"/>
      <c r="AB198" s="86"/>
    </row>
    <row r="199" spans="1:28" ht="24" customHeight="1">
      <c r="A199" s="89">
        <v>196</v>
      </c>
      <c r="B199" s="59" t="s">
        <v>59</v>
      </c>
      <c r="C199" s="48" t="s">
        <v>280</v>
      </c>
      <c r="D199" s="49" t="s">
        <v>142</v>
      </c>
      <c r="E199" s="62">
        <v>0.11</v>
      </c>
      <c r="F199" s="62">
        <f t="shared" si="12"/>
        <v>69.407000000000039</v>
      </c>
      <c r="G199" s="62">
        <v>1</v>
      </c>
      <c r="H199" s="62">
        <v>1</v>
      </c>
      <c r="I199" s="152"/>
      <c r="J199" s="17"/>
      <c r="K199" s="17"/>
      <c r="L199" s="152"/>
      <c r="M199" s="17">
        <f t="shared" si="11"/>
        <v>277.62800000000016</v>
      </c>
      <c r="N199" s="17">
        <f t="shared" si="13"/>
        <v>37.628000000000156</v>
      </c>
      <c r="O199" s="17" t="s">
        <v>377</v>
      </c>
      <c r="P199" s="17" t="s">
        <v>609</v>
      </c>
      <c r="Q199" s="62"/>
      <c r="R199" s="62">
        <v>1</v>
      </c>
      <c r="S199" s="62">
        <v>2</v>
      </c>
      <c r="T199" s="59"/>
      <c r="U199" s="59">
        <v>30</v>
      </c>
      <c r="V199" s="59">
        <v>0</v>
      </c>
      <c r="W199" s="59"/>
      <c r="X199" s="61"/>
      <c r="AB199" s="86"/>
    </row>
    <row r="200" spans="1:28" ht="24" customHeight="1">
      <c r="A200" s="89">
        <v>197</v>
      </c>
      <c r="B200" s="59" t="s">
        <v>59</v>
      </c>
      <c r="C200" s="48" t="s">
        <v>281</v>
      </c>
      <c r="D200" s="60" t="s">
        <v>282</v>
      </c>
      <c r="E200" s="62">
        <v>0.45</v>
      </c>
      <c r="F200" s="62">
        <f t="shared" si="12"/>
        <v>69.857000000000042</v>
      </c>
      <c r="G200" s="62">
        <v>1</v>
      </c>
      <c r="H200" s="62">
        <v>1</v>
      </c>
      <c r="I200" s="152"/>
      <c r="J200" s="17"/>
      <c r="K200" s="17"/>
      <c r="L200" s="152"/>
      <c r="M200" s="17">
        <f t="shared" si="11"/>
        <v>279.42800000000017</v>
      </c>
      <c r="N200" s="17">
        <f t="shared" si="13"/>
        <v>39.428000000000168</v>
      </c>
      <c r="O200" s="17" t="s">
        <v>378</v>
      </c>
      <c r="P200" s="17" t="s">
        <v>610</v>
      </c>
      <c r="Q200" s="62"/>
      <c r="R200" s="62">
        <v>1</v>
      </c>
      <c r="S200" s="62">
        <v>1</v>
      </c>
      <c r="T200" s="59"/>
      <c r="U200" s="59">
        <v>0</v>
      </c>
      <c r="V200" s="59">
        <v>0</v>
      </c>
      <c r="W200" s="59"/>
      <c r="X200" s="61"/>
      <c r="AB200" s="86"/>
    </row>
    <row r="201" spans="1:28" ht="24" customHeight="1">
      <c r="A201" s="89">
        <v>198</v>
      </c>
      <c r="B201" s="59" t="s">
        <v>59</v>
      </c>
      <c r="C201" s="48" t="s">
        <v>283</v>
      </c>
      <c r="D201" s="60" t="s">
        <v>282</v>
      </c>
      <c r="E201" s="62">
        <v>7.4999999999999997E-2</v>
      </c>
      <c r="F201" s="62">
        <f t="shared" si="12"/>
        <v>69.932000000000045</v>
      </c>
      <c r="G201" s="62">
        <v>1</v>
      </c>
      <c r="H201" s="62">
        <v>1</v>
      </c>
      <c r="I201" s="153"/>
      <c r="J201" s="17"/>
      <c r="K201" s="17"/>
      <c r="L201" s="153"/>
      <c r="M201" s="17">
        <f t="shared" si="11"/>
        <v>279.72800000000018</v>
      </c>
      <c r="N201" s="17">
        <f t="shared" si="13"/>
        <v>39.728000000000179</v>
      </c>
      <c r="O201" s="17" t="s">
        <v>378</v>
      </c>
      <c r="P201" s="17" t="s">
        <v>611</v>
      </c>
      <c r="Q201" s="62"/>
      <c r="R201" s="62">
        <v>0</v>
      </c>
      <c r="S201" s="62">
        <v>1</v>
      </c>
      <c r="T201" s="59"/>
      <c r="U201" s="59">
        <v>0</v>
      </c>
      <c r="V201" s="59">
        <v>0</v>
      </c>
      <c r="W201" s="59"/>
      <c r="X201" s="61"/>
      <c r="AB201" s="86"/>
    </row>
    <row r="202" spans="1:28" ht="24" customHeight="1">
      <c r="A202" s="89">
        <v>199</v>
      </c>
      <c r="B202" s="59" t="s">
        <v>59</v>
      </c>
      <c r="C202" s="48" t="s">
        <v>284</v>
      </c>
      <c r="D202" s="60" t="s">
        <v>282</v>
      </c>
      <c r="E202" s="62">
        <v>6.9000000000000006E-2</v>
      </c>
      <c r="F202" s="62">
        <f t="shared" si="12"/>
        <v>70.001000000000047</v>
      </c>
      <c r="G202" s="62">
        <v>1</v>
      </c>
      <c r="H202" s="62">
        <v>1</v>
      </c>
      <c r="I202" s="151">
        <v>0.3347222222222222</v>
      </c>
      <c r="J202" s="17"/>
      <c r="K202" s="17"/>
      <c r="L202" s="151">
        <v>0.44444444444444442</v>
      </c>
      <c r="M202" s="17">
        <f t="shared" si="11"/>
        <v>280.00400000000019</v>
      </c>
      <c r="N202" s="17">
        <f t="shared" si="13"/>
        <v>40.00400000000019</v>
      </c>
      <c r="O202" s="17" t="s">
        <v>378</v>
      </c>
      <c r="P202" s="17" t="s">
        <v>612</v>
      </c>
      <c r="Q202" s="62"/>
      <c r="R202" s="62">
        <v>1</v>
      </c>
      <c r="S202" s="62">
        <v>1</v>
      </c>
      <c r="T202" s="59"/>
      <c r="U202" s="59">
        <v>0</v>
      </c>
      <c r="V202" s="59">
        <v>0</v>
      </c>
      <c r="W202" s="59"/>
      <c r="X202" s="61"/>
      <c r="AB202" s="86"/>
    </row>
    <row r="203" spans="1:28" ht="24" customHeight="1">
      <c r="A203" s="89">
        <v>200</v>
      </c>
      <c r="B203" s="59" t="s">
        <v>59</v>
      </c>
      <c r="C203" s="48" t="s">
        <v>285</v>
      </c>
      <c r="D203" s="60" t="s">
        <v>282</v>
      </c>
      <c r="E203" s="62">
        <v>7.6999999999999999E-2</v>
      </c>
      <c r="F203" s="62">
        <f t="shared" si="12"/>
        <v>70.078000000000046</v>
      </c>
      <c r="G203" s="62">
        <v>1</v>
      </c>
      <c r="H203" s="62">
        <v>1</v>
      </c>
      <c r="I203" s="152"/>
      <c r="J203" s="17"/>
      <c r="K203" s="17"/>
      <c r="L203" s="152"/>
      <c r="M203" s="17">
        <f t="shared" si="11"/>
        <v>280.31200000000018</v>
      </c>
      <c r="N203" s="17">
        <f t="shared" si="13"/>
        <v>40.312000000000182</v>
      </c>
      <c r="O203" s="17" t="s">
        <v>378</v>
      </c>
      <c r="P203" s="17" t="s">
        <v>613</v>
      </c>
      <c r="Q203" s="62"/>
      <c r="R203" s="62">
        <v>0</v>
      </c>
      <c r="S203" s="62">
        <v>1</v>
      </c>
      <c r="T203" s="59"/>
      <c r="U203" s="59">
        <v>0</v>
      </c>
      <c r="V203" s="59">
        <v>0</v>
      </c>
      <c r="W203" s="59"/>
      <c r="X203" s="61"/>
      <c r="AB203" s="86"/>
    </row>
    <row r="204" spans="1:28" ht="24" customHeight="1">
      <c r="A204" s="89">
        <v>201</v>
      </c>
      <c r="B204" s="59" t="s">
        <v>59</v>
      </c>
      <c r="C204" s="48" t="s">
        <v>286</v>
      </c>
      <c r="D204" s="60" t="s">
        <v>282</v>
      </c>
      <c r="E204" s="62">
        <v>5.2999999999999999E-2</v>
      </c>
      <c r="F204" s="62">
        <f t="shared" si="12"/>
        <v>70.131000000000043</v>
      </c>
      <c r="G204" s="62">
        <v>0</v>
      </c>
      <c r="H204" s="62">
        <v>0</v>
      </c>
      <c r="I204" s="152"/>
      <c r="J204" s="17"/>
      <c r="K204" s="17"/>
      <c r="L204" s="152"/>
      <c r="M204" s="17">
        <f t="shared" si="11"/>
        <v>280.52400000000017</v>
      </c>
      <c r="N204" s="17">
        <f t="shared" si="13"/>
        <v>40.524000000000171</v>
      </c>
      <c r="O204" s="17" t="s">
        <v>378</v>
      </c>
      <c r="P204" s="17"/>
      <c r="Q204" s="62"/>
      <c r="R204" s="62">
        <v>0</v>
      </c>
      <c r="S204" s="62">
        <v>1</v>
      </c>
      <c r="T204" s="59"/>
      <c r="U204" s="59">
        <v>0</v>
      </c>
      <c r="V204" s="59">
        <v>0</v>
      </c>
      <c r="W204" s="59"/>
      <c r="X204" s="61"/>
      <c r="AB204" s="86"/>
    </row>
    <row r="205" spans="1:28" ht="24" customHeight="1">
      <c r="A205" s="89">
        <v>202</v>
      </c>
      <c r="B205" s="59" t="s">
        <v>59</v>
      </c>
      <c r="C205" s="48" t="s">
        <v>287</v>
      </c>
      <c r="D205" s="60" t="s">
        <v>282</v>
      </c>
      <c r="E205" s="62">
        <v>0.1</v>
      </c>
      <c r="F205" s="62">
        <f t="shared" si="12"/>
        <v>70.231000000000037</v>
      </c>
      <c r="G205" s="62">
        <v>0</v>
      </c>
      <c r="H205" s="62">
        <v>0</v>
      </c>
      <c r="I205" s="152"/>
      <c r="J205" s="17"/>
      <c r="K205" s="17"/>
      <c r="L205" s="152"/>
      <c r="M205" s="17">
        <f t="shared" si="11"/>
        <v>280.92400000000015</v>
      </c>
      <c r="N205" s="17">
        <f t="shared" si="13"/>
        <v>40.924000000000149</v>
      </c>
      <c r="O205" s="17" t="s">
        <v>378</v>
      </c>
      <c r="P205" s="17"/>
      <c r="Q205" s="62"/>
      <c r="R205" s="62">
        <v>0</v>
      </c>
      <c r="S205" s="62">
        <v>1</v>
      </c>
      <c r="T205" s="59"/>
      <c r="U205" s="59">
        <v>0</v>
      </c>
      <c r="V205" s="59">
        <v>0</v>
      </c>
      <c r="W205" s="59"/>
      <c r="X205" s="61"/>
      <c r="AB205" s="86"/>
    </row>
    <row r="206" spans="1:28" ht="24" customHeight="1">
      <c r="A206" s="89">
        <v>203</v>
      </c>
      <c r="B206" s="59" t="s">
        <v>59</v>
      </c>
      <c r="C206" s="48" t="s">
        <v>288</v>
      </c>
      <c r="D206" s="60" t="s">
        <v>282</v>
      </c>
      <c r="E206" s="62">
        <v>9.2999999999999999E-2</v>
      </c>
      <c r="F206" s="62">
        <f t="shared" si="12"/>
        <v>70.324000000000041</v>
      </c>
      <c r="G206" s="62">
        <v>0</v>
      </c>
      <c r="H206" s="62">
        <v>0</v>
      </c>
      <c r="I206" s="153"/>
      <c r="J206" s="17"/>
      <c r="K206" s="17"/>
      <c r="L206" s="153"/>
      <c r="M206" s="17">
        <f t="shared" si="11"/>
        <v>281.29600000000016</v>
      </c>
      <c r="N206" s="17">
        <f t="shared" si="13"/>
        <v>41.296000000000163</v>
      </c>
      <c r="O206" s="17" t="s">
        <v>378</v>
      </c>
      <c r="P206" s="17"/>
      <c r="Q206" s="62"/>
      <c r="R206" s="62">
        <v>1</v>
      </c>
      <c r="S206" s="62">
        <v>1</v>
      </c>
      <c r="T206" s="59"/>
      <c r="U206" s="59">
        <v>0</v>
      </c>
      <c r="V206" s="59">
        <v>0</v>
      </c>
      <c r="W206" s="59"/>
      <c r="X206" s="61"/>
      <c r="AB206" s="86"/>
    </row>
    <row r="207" spans="1:28" ht="24" customHeight="1">
      <c r="A207" s="89">
        <v>204</v>
      </c>
      <c r="B207" s="59" t="s">
        <v>59</v>
      </c>
      <c r="C207" s="48" t="s">
        <v>289</v>
      </c>
      <c r="D207" s="60" t="s">
        <v>282</v>
      </c>
      <c r="E207" s="62">
        <v>8.6999999999999994E-2</v>
      </c>
      <c r="F207" s="62">
        <f t="shared" si="12"/>
        <v>70.411000000000044</v>
      </c>
      <c r="G207" s="62">
        <v>1</v>
      </c>
      <c r="H207" s="62">
        <v>1</v>
      </c>
      <c r="I207" s="151">
        <v>0.34097222222222223</v>
      </c>
      <c r="J207" s="17"/>
      <c r="K207" s="17"/>
      <c r="L207" s="151">
        <v>0.46249999999999997</v>
      </c>
      <c r="M207" s="17">
        <f t="shared" si="11"/>
        <v>281.64400000000018</v>
      </c>
      <c r="N207" s="17">
        <f t="shared" si="13"/>
        <v>41.644000000000176</v>
      </c>
      <c r="O207" s="17" t="s">
        <v>378</v>
      </c>
      <c r="P207" s="17" t="s">
        <v>614</v>
      </c>
      <c r="Q207" s="2"/>
      <c r="R207" s="62">
        <v>0</v>
      </c>
      <c r="S207" s="62">
        <v>1</v>
      </c>
      <c r="T207" s="59"/>
      <c r="U207" s="59"/>
      <c r="V207" s="59"/>
      <c r="W207" s="59"/>
      <c r="X207" s="61"/>
      <c r="AB207" s="86"/>
    </row>
    <row r="208" spans="1:28" ht="24" customHeight="1">
      <c r="A208" s="89">
        <v>205</v>
      </c>
      <c r="B208" s="59" t="s">
        <v>59</v>
      </c>
      <c r="C208" s="48" t="s">
        <v>290</v>
      </c>
      <c r="D208" s="60" t="s">
        <v>282</v>
      </c>
      <c r="E208" s="62">
        <v>0.8</v>
      </c>
      <c r="F208" s="62">
        <f t="shared" si="12"/>
        <v>71.211000000000041</v>
      </c>
      <c r="G208" s="62">
        <v>0</v>
      </c>
      <c r="H208" s="62">
        <v>0</v>
      </c>
      <c r="I208" s="152"/>
      <c r="J208" s="17"/>
      <c r="K208" s="17"/>
      <c r="L208" s="152"/>
      <c r="M208" s="17">
        <f t="shared" si="11"/>
        <v>284.84400000000016</v>
      </c>
      <c r="N208" s="17">
        <f t="shared" si="13"/>
        <v>44.844000000000165</v>
      </c>
      <c r="O208" s="17" t="s">
        <v>378</v>
      </c>
      <c r="P208" s="17"/>
      <c r="Q208" s="2"/>
      <c r="R208" s="62">
        <v>2</v>
      </c>
      <c r="S208" s="62">
        <v>2</v>
      </c>
      <c r="T208" s="59"/>
      <c r="U208" s="59"/>
      <c r="V208" s="59"/>
      <c r="W208" s="59"/>
      <c r="X208" s="61"/>
      <c r="AB208" s="86"/>
    </row>
    <row r="209" spans="1:28" ht="24" customHeight="1">
      <c r="A209" s="89">
        <v>206</v>
      </c>
      <c r="B209" s="59" t="s">
        <v>60</v>
      </c>
      <c r="C209" s="48" t="s">
        <v>291</v>
      </c>
      <c r="D209" s="60" t="s">
        <v>282</v>
      </c>
      <c r="E209" s="62">
        <v>7.0000000000000007E-2</v>
      </c>
      <c r="F209" s="62">
        <f t="shared" si="12"/>
        <v>71.281000000000034</v>
      </c>
      <c r="G209" s="62">
        <v>1</v>
      </c>
      <c r="H209" s="62">
        <v>1</v>
      </c>
      <c r="I209" s="152"/>
      <c r="J209" s="17"/>
      <c r="K209" s="17"/>
      <c r="L209" s="152"/>
      <c r="M209" s="17">
        <f t="shared" si="11"/>
        <v>285.12400000000014</v>
      </c>
      <c r="N209" s="17">
        <f t="shared" si="13"/>
        <v>45.124000000000137</v>
      </c>
      <c r="O209" s="17" t="s">
        <v>378</v>
      </c>
      <c r="P209" s="17" t="s">
        <v>615</v>
      </c>
      <c r="Q209" s="62"/>
      <c r="R209" s="62">
        <v>2</v>
      </c>
      <c r="S209" s="62">
        <v>2</v>
      </c>
      <c r="T209" s="10"/>
      <c r="U209" s="10">
        <v>0</v>
      </c>
      <c r="V209" s="10">
        <v>0</v>
      </c>
      <c r="W209" s="10"/>
      <c r="X209" s="61"/>
      <c r="AB209" s="86"/>
    </row>
    <row r="210" spans="1:28" ht="24" customHeight="1">
      <c r="A210" s="89">
        <v>207</v>
      </c>
      <c r="B210" s="59" t="s">
        <v>60</v>
      </c>
      <c r="C210" s="48" t="s">
        <v>292</v>
      </c>
      <c r="D210" s="60" t="s">
        <v>282</v>
      </c>
      <c r="E210" s="62">
        <v>0.22</v>
      </c>
      <c r="F210" s="62">
        <f t="shared" si="12"/>
        <v>71.501000000000033</v>
      </c>
      <c r="G210" s="62">
        <v>1</v>
      </c>
      <c r="H210" s="62">
        <v>1</v>
      </c>
      <c r="I210" s="152"/>
      <c r="J210" s="17"/>
      <c r="K210" s="17"/>
      <c r="L210" s="152"/>
      <c r="M210" s="17">
        <f t="shared" si="11"/>
        <v>286.00400000000013</v>
      </c>
      <c r="N210" s="17">
        <f t="shared" si="13"/>
        <v>46.004000000000133</v>
      </c>
      <c r="O210" s="17" t="s">
        <v>378</v>
      </c>
      <c r="P210" s="17" t="s">
        <v>616</v>
      </c>
      <c r="Q210" s="62"/>
      <c r="R210" s="62">
        <v>1</v>
      </c>
      <c r="S210" s="62">
        <v>1</v>
      </c>
      <c r="T210" s="59"/>
      <c r="U210" s="59">
        <v>0</v>
      </c>
      <c r="V210" s="59">
        <v>0</v>
      </c>
      <c r="W210" s="59"/>
      <c r="X210" s="61"/>
      <c r="AB210" s="86"/>
    </row>
    <row r="211" spans="1:28" ht="24" customHeight="1">
      <c r="A211" s="89">
        <v>208</v>
      </c>
      <c r="B211" s="59" t="s">
        <v>60</v>
      </c>
      <c r="C211" s="48" t="s">
        <v>293</v>
      </c>
      <c r="D211" s="60" t="s">
        <v>282</v>
      </c>
      <c r="E211" s="62">
        <v>0.26</v>
      </c>
      <c r="F211" s="62" t="e">
        <f>#REF!+E211</f>
        <v>#REF!</v>
      </c>
      <c r="G211" s="62">
        <v>2</v>
      </c>
      <c r="H211" s="62">
        <v>2</v>
      </c>
      <c r="I211" s="152"/>
      <c r="J211" s="17"/>
      <c r="K211" s="17"/>
      <c r="L211" s="152"/>
      <c r="M211" s="17" t="e">
        <f>#REF!/15*60</f>
        <v>#REF!</v>
      </c>
      <c r="N211" s="17" t="e">
        <f t="shared" si="13"/>
        <v>#REF!</v>
      </c>
      <c r="O211" s="17" t="s">
        <v>378</v>
      </c>
      <c r="P211" s="17" t="s">
        <v>617</v>
      </c>
      <c r="Q211" s="62"/>
      <c r="R211" s="62">
        <v>1</v>
      </c>
      <c r="S211" s="62">
        <v>1</v>
      </c>
      <c r="T211" s="59"/>
      <c r="U211" s="59">
        <v>0</v>
      </c>
      <c r="V211" s="59">
        <v>0</v>
      </c>
      <c r="W211" s="59"/>
      <c r="X211" s="61"/>
      <c r="AB211" s="86"/>
    </row>
    <row r="212" spans="1:28" ht="24" customHeight="1">
      <c r="A212" s="89">
        <v>209</v>
      </c>
      <c r="B212" s="59" t="s">
        <v>60</v>
      </c>
      <c r="C212" s="48" t="s">
        <v>294</v>
      </c>
      <c r="D212" s="60" t="s">
        <v>282</v>
      </c>
      <c r="E212" s="62">
        <v>0.24</v>
      </c>
      <c r="F212" s="62" t="e">
        <f t="shared" ref="F212:F237" si="14">F211+E212</f>
        <v>#REF!</v>
      </c>
      <c r="G212" s="62">
        <v>0</v>
      </c>
      <c r="H212" s="62">
        <v>0</v>
      </c>
      <c r="I212" s="152"/>
      <c r="J212" s="17"/>
      <c r="K212" s="17"/>
      <c r="L212" s="152"/>
      <c r="M212" s="17" t="e">
        <f t="shared" ref="M212:M240" si="15">F211/15*60</f>
        <v>#REF!</v>
      </c>
      <c r="N212" s="17" t="e">
        <f t="shared" si="13"/>
        <v>#REF!</v>
      </c>
      <c r="O212" s="17" t="s">
        <v>378</v>
      </c>
      <c r="P212" s="17"/>
      <c r="Q212" s="62"/>
      <c r="R212" s="62">
        <v>1</v>
      </c>
      <c r="S212" s="62">
        <v>1</v>
      </c>
      <c r="T212" s="59"/>
      <c r="U212" s="59">
        <v>0</v>
      </c>
      <c r="V212" s="59">
        <v>0</v>
      </c>
      <c r="W212" s="59"/>
      <c r="X212" s="61"/>
      <c r="AB212" s="86"/>
    </row>
    <row r="213" spans="1:28" ht="24" customHeight="1">
      <c r="A213" s="89">
        <v>210</v>
      </c>
      <c r="B213" s="59" t="s">
        <v>60</v>
      </c>
      <c r="C213" s="48" t="s">
        <v>295</v>
      </c>
      <c r="D213" s="60" t="s">
        <v>282</v>
      </c>
      <c r="E213" s="62">
        <v>0.19</v>
      </c>
      <c r="F213" s="62" t="e">
        <f t="shared" si="14"/>
        <v>#REF!</v>
      </c>
      <c r="G213" s="62">
        <v>1</v>
      </c>
      <c r="H213" s="62">
        <v>1</v>
      </c>
      <c r="I213" s="152"/>
      <c r="J213" s="17"/>
      <c r="K213" s="17"/>
      <c r="L213" s="152"/>
      <c r="M213" s="17" t="e">
        <f t="shared" si="15"/>
        <v>#REF!</v>
      </c>
      <c r="N213" s="17" t="e">
        <f t="shared" si="13"/>
        <v>#REF!</v>
      </c>
      <c r="O213" s="17" t="s">
        <v>378</v>
      </c>
      <c r="P213" s="17" t="s">
        <v>618</v>
      </c>
      <c r="Q213" s="62"/>
      <c r="R213" s="62">
        <v>1</v>
      </c>
      <c r="S213" s="62">
        <v>1</v>
      </c>
      <c r="T213" s="59"/>
      <c r="U213" s="59">
        <v>0</v>
      </c>
      <c r="V213" s="59">
        <v>0</v>
      </c>
      <c r="W213" s="59"/>
      <c r="X213" s="61"/>
      <c r="AB213" s="86"/>
    </row>
    <row r="214" spans="1:28" ht="24" customHeight="1">
      <c r="A214" s="89">
        <v>211</v>
      </c>
      <c r="B214" s="59" t="s">
        <v>60</v>
      </c>
      <c r="C214" s="7" t="s">
        <v>296</v>
      </c>
      <c r="D214" s="60" t="s">
        <v>282</v>
      </c>
      <c r="E214" s="62">
        <v>0.22</v>
      </c>
      <c r="F214" s="62" t="e">
        <f t="shared" si="14"/>
        <v>#REF!</v>
      </c>
      <c r="G214" s="62">
        <v>1</v>
      </c>
      <c r="H214" s="62">
        <v>1</v>
      </c>
      <c r="I214" s="152"/>
      <c r="J214" s="17"/>
      <c r="K214" s="17"/>
      <c r="L214" s="152"/>
      <c r="M214" s="17" t="e">
        <f t="shared" si="15"/>
        <v>#REF!</v>
      </c>
      <c r="N214" s="17" t="e">
        <f t="shared" si="13"/>
        <v>#REF!</v>
      </c>
      <c r="O214" s="17" t="s">
        <v>378</v>
      </c>
      <c r="P214" s="17" t="s">
        <v>619</v>
      </c>
      <c r="Q214" s="62"/>
      <c r="R214" s="62">
        <v>1</v>
      </c>
      <c r="S214" s="62">
        <v>1</v>
      </c>
      <c r="T214" s="59"/>
      <c r="U214" s="59">
        <v>30</v>
      </c>
      <c r="V214" s="59">
        <v>0</v>
      </c>
      <c r="W214" s="59"/>
      <c r="X214" s="61"/>
      <c r="AB214" s="86"/>
    </row>
    <row r="215" spans="1:28" ht="24" customHeight="1">
      <c r="A215" s="89">
        <v>212</v>
      </c>
      <c r="B215" s="59" t="s">
        <v>60</v>
      </c>
      <c r="C215" s="7" t="s">
        <v>297</v>
      </c>
      <c r="D215" s="60" t="s">
        <v>282</v>
      </c>
      <c r="E215" s="62">
        <v>0.17</v>
      </c>
      <c r="F215" s="62" t="e">
        <f t="shared" si="14"/>
        <v>#REF!</v>
      </c>
      <c r="G215" s="62">
        <v>1</v>
      </c>
      <c r="H215" s="62">
        <v>1</v>
      </c>
      <c r="I215" s="152"/>
      <c r="J215" s="17"/>
      <c r="K215" s="17"/>
      <c r="L215" s="152"/>
      <c r="M215" s="17" t="e">
        <f t="shared" si="15"/>
        <v>#REF!</v>
      </c>
      <c r="N215" s="17" t="e">
        <f t="shared" si="13"/>
        <v>#REF!</v>
      </c>
      <c r="O215" s="17" t="s">
        <v>378</v>
      </c>
      <c r="P215" s="17" t="s">
        <v>620</v>
      </c>
      <c r="Q215" s="62"/>
      <c r="R215" s="62">
        <v>1</v>
      </c>
      <c r="S215" s="62">
        <v>1</v>
      </c>
      <c r="T215" s="59"/>
      <c r="U215" s="59">
        <v>0</v>
      </c>
      <c r="V215" s="59">
        <v>0</v>
      </c>
      <c r="W215" s="59"/>
      <c r="X215" s="61"/>
      <c r="AB215" s="86"/>
    </row>
    <row r="216" spans="1:28" ht="24" customHeight="1">
      <c r="A216" s="89">
        <v>213</v>
      </c>
      <c r="B216" s="59" t="s">
        <v>60</v>
      </c>
      <c r="C216" s="7" t="s">
        <v>298</v>
      </c>
      <c r="D216" s="60" t="s">
        <v>282</v>
      </c>
      <c r="E216" s="62">
        <v>0.25</v>
      </c>
      <c r="F216" s="62" t="e">
        <f t="shared" si="14"/>
        <v>#REF!</v>
      </c>
      <c r="G216" s="62">
        <v>3</v>
      </c>
      <c r="H216" s="62">
        <v>3</v>
      </c>
      <c r="I216" s="152"/>
      <c r="J216" s="17"/>
      <c r="K216" s="17"/>
      <c r="L216" s="152"/>
      <c r="M216" s="17" t="e">
        <f t="shared" si="15"/>
        <v>#REF!</v>
      </c>
      <c r="N216" s="17" t="e">
        <f t="shared" si="13"/>
        <v>#REF!</v>
      </c>
      <c r="O216" s="17" t="s">
        <v>378</v>
      </c>
      <c r="P216" s="17" t="s">
        <v>621</v>
      </c>
      <c r="Q216" s="62"/>
      <c r="R216" s="62">
        <v>1</v>
      </c>
      <c r="S216" s="62">
        <v>0</v>
      </c>
      <c r="T216" s="59"/>
      <c r="U216" s="59">
        <v>0</v>
      </c>
      <c r="V216" s="59">
        <v>0</v>
      </c>
      <c r="W216" s="59"/>
      <c r="X216" s="61"/>
      <c r="AB216" s="86"/>
    </row>
    <row r="217" spans="1:28" ht="24" customHeight="1">
      <c r="A217" s="89">
        <v>214</v>
      </c>
      <c r="B217" s="59" t="s">
        <v>60</v>
      </c>
      <c r="C217" s="7" t="s">
        <v>299</v>
      </c>
      <c r="D217" s="60" t="s">
        <v>282</v>
      </c>
      <c r="E217" s="62">
        <v>0.28999999999999998</v>
      </c>
      <c r="F217" s="62" t="e">
        <f t="shared" si="14"/>
        <v>#REF!</v>
      </c>
      <c r="G217" s="62">
        <v>2</v>
      </c>
      <c r="H217" s="62">
        <v>2</v>
      </c>
      <c r="I217" s="152"/>
      <c r="J217" s="17"/>
      <c r="K217" s="17"/>
      <c r="L217" s="152"/>
      <c r="M217" s="17" t="e">
        <f t="shared" si="15"/>
        <v>#REF!</v>
      </c>
      <c r="N217" s="17" t="e">
        <f t="shared" si="13"/>
        <v>#REF!</v>
      </c>
      <c r="O217" s="17" t="s">
        <v>378</v>
      </c>
      <c r="P217" s="17" t="s">
        <v>622</v>
      </c>
      <c r="Q217" s="62"/>
      <c r="R217" s="62">
        <v>1</v>
      </c>
      <c r="S217" s="62">
        <v>1</v>
      </c>
      <c r="T217" s="59"/>
      <c r="U217" s="59">
        <v>0</v>
      </c>
      <c r="V217" s="59">
        <v>0</v>
      </c>
      <c r="W217" s="59"/>
      <c r="X217" s="61"/>
      <c r="AB217" s="86"/>
    </row>
    <row r="218" spans="1:28" ht="24" customHeight="1">
      <c r="A218" s="89">
        <v>215</v>
      </c>
      <c r="B218" s="59" t="s">
        <v>60</v>
      </c>
      <c r="C218" s="7" t="s">
        <v>300</v>
      </c>
      <c r="D218" s="60" t="s">
        <v>282</v>
      </c>
      <c r="E218" s="62">
        <v>3.9E-2</v>
      </c>
      <c r="F218" s="62" t="e">
        <f t="shared" si="14"/>
        <v>#REF!</v>
      </c>
      <c r="G218" s="62">
        <v>1</v>
      </c>
      <c r="H218" s="62">
        <v>1</v>
      </c>
      <c r="I218" s="152"/>
      <c r="J218" s="17"/>
      <c r="K218" s="17"/>
      <c r="L218" s="152"/>
      <c r="M218" s="17" t="e">
        <f t="shared" si="15"/>
        <v>#REF!</v>
      </c>
      <c r="N218" s="17" t="e">
        <f t="shared" si="13"/>
        <v>#REF!</v>
      </c>
      <c r="O218" s="17" t="s">
        <v>378</v>
      </c>
      <c r="P218" s="17" t="s">
        <v>623</v>
      </c>
      <c r="Q218" s="62"/>
      <c r="R218" s="62">
        <v>1</v>
      </c>
      <c r="S218" s="62">
        <v>1</v>
      </c>
      <c r="T218" s="59"/>
      <c r="U218" s="59">
        <v>0</v>
      </c>
      <c r="V218" s="59">
        <v>0</v>
      </c>
      <c r="W218" s="59"/>
      <c r="X218" s="61"/>
      <c r="AB218" s="86"/>
    </row>
    <row r="219" spans="1:28" ht="24" customHeight="1">
      <c r="A219" s="89">
        <v>216</v>
      </c>
      <c r="B219" s="59" t="s">
        <v>60</v>
      </c>
      <c r="C219" s="7" t="s">
        <v>301</v>
      </c>
      <c r="D219" s="60" t="s">
        <v>282</v>
      </c>
      <c r="E219" s="62">
        <v>7.3999999999999996E-2</v>
      </c>
      <c r="F219" s="62" t="e">
        <f t="shared" si="14"/>
        <v>#REF!</v>
      </c>
      <c r="G219" s="62">
        <v>2</v>
      </c>
      <c r="H219" s="62">
        <v>2</v>
      </c>
      <c r="I219" s="153"/>
      <c r="J219" s="17"/>
      <c r="K219" s="17"/>
      <c r="L219" s="153"/>
      <c r="M219" s="17" t="e">
        <f t="shared" si="15"/>
        <v>#REF!</v>
      </c>
      <c r="N219" s="17" t="e">
        <f t="shared" si="13"/>
        <v>#REF!</v>
      </c>
      <c r="O219" s="17" t="s">
        <v>378</v>
      </c>
      <c r="P219" s="17" t="s">
        <v>624</v>
      </c>
      <c r="Q219" s="62" t="s">
        <v>53</v>
      </c>
      <c r="R219" s="62">
        <v>2</v>
      </c>
      <c r="S219" s="62">
        <v>2</v>
      </c>
      <c r="T219" s="59"/>
      <c r="U219" s="59">
        <v>30</v>
      </c>
      <c r="V219" s="59">
        <v>0</v>
      </c>
      <c r="W219" s="59"/>
      <c r="X219" s="61"/>
      <c r="AB219" s="86"/>
    </row>
    <row r="220" spans="1:28" ht="24" customHeight="1">
      <c r="A220" s="89">
        <v>217</v>
      </c>
      <c r="B220" s="59" t="s">
        <v>60</v>
      </c>
      <c r="C220" s="7" t="s">
        <v>302</v>
      </c>
      <c r="D220" s="60" t="s">
        <v>282</v>
      </c>
      <c r="E220" s="62">
        <v>7.4999999999999997E-2</v>
      </c>
      <c r="F220" s="62" t="e">
        <f t="shared" si="14"/>
        <v>#REF!</v>
      </c>
      <c r="G220" s="62">
        <v>0</v>
      </c>
      <c r="H220" s="62">
        <v>0</v>
      </c>
      <c r="I220" s="4">
        <v>0.34166666666666662</v>
      </c>
      <c r="J220" s="17"/>
      <c r="K220" s="17"/>
      <c r="L220" s="4">
        <v>0.46319444444444446</v>
      </c>
      <c r="M220" s="17" t="e">
        <f t="shared" si="15"/>
        <v>#REF!</v>
      </c>
      <c r="N220" s="17" t="e">
        <f t="shared" si="13"/>
        <v>#REF!</v>
      </c>
      <c r="O220" s="17" t="s">
        <v>378</v>
      </c>
      <c r="P220" s="17"/>
      <c r="Q220" s="62"/>
      <c r="R220" s="62">
        <v>0</v>
      </c>
      <c r="S220" s="62">
        <v>1</v>
      </c>
      <c r="T220" s="59"/>
      <c r="U220" s="59">
        <v>0</v>
      </c>
      <c r="V220" s="59">
        <v>0</v>
      </c>
      <c r="W220" s="59"/>
      <c r="X220" s="61"/>
      <c r="AB220" s="86"/>
    </row>
    <row r="221" spans="1:28" ht="24" customHeight="1">
      <c r="A221" s="89">
        <v>218</v>
      </c>
      <c r="B221" s="59" t="s">
        <v>60</v>
      </c>
      <c r="C221" s="7" t="s">
        <v>303</v>
      </c>
      <c r="D221" s="60" t="s">
        <v>282</v>
      </c>
      <c r="E221" s="62">
        <v>0.08</v>
      </c>
      <c r="F221" s="62" t="e">
        <f t="shared" si="14"/>
        <v>#REF!</v>
      </c>
      <c r="G221" s="62">
        <v>0</v>
      </c>
      <c r="H221" s="62">
        <v>0</v>
      </c>
      <c r="I221" s="151">
        <v>0.34513888888888888</v>
      </c>
      <c r="J221" s="17"/>
      <c r="K221" s="17"/>
      <c r="L221" s="151">
        <v>0.47222222222222227</v>
      </c>
      <c r="M221" s="17" t="e">
        <f t="shared" si="15"/>
        <v>#REF!</v>
      </c>
      <c r="N221" s="17" t="e">
        <f t="shared" si="13"/>
        <v>#REF!</v>
      </c>
      <c r="O221" s="17" t="s">
        <v>378</v>
      </c>
      <c r="P221" s="17"/>
      <c r="Q221" s="62"/>
      <c r="R221" s="62">
        <v>1</v>
      </c>
      <c r="S221" s="62">
        <v>1</v>
      </c>
      <c r="T221" s="59"/>
      <c r="U221" s="59">
        <v>0</v>
      </c>
      <c r="V221" s="59">
        <v>0</v>
      </c>
      <c r="W221" s="59"/>
      <c r="X221" s="61"/>
      <c r="AB221" s="86"/>
    </row>
    <row r="222" spans="1:28" ht="24" customHeight="1">
      <c r="A222" s="89">
        <v>219</v>
      </c>
      <c r="B222" s="59" t="s">
        <v>60</v>
      </c>
      <c r="C222" s="7" t="s">
        <v>304</v>
      </c>
      <c r="D222" s="60" t="s">
        <v>282</v>
      </c>
      <c r="E222" s="62">
        <v>0.11</v>
      </c>
      <c r="F222" s="62" t="e">
        <f t="shared" si="14"/>
        <v>#REF!</v>
      </c>
      <c r="G222" s="62" t="s">
        <v>384</v>
      </c>
      <c r="H222" s="62" t="s">
        <v>384</v>
      </c>
      <c r="I222" s="152"/>
      <c r="J222" s="17"/>
      <c r="K222" s="17"/>
      <c r="L222" s="152"/>
      <c r="M222" s="17" t="e">
        <f t="shared" si="15"/>
        <v>#REF!</v>
      </c>
      <c r="N222" s="17" t="e">
        <f t="shared" si="13"/>
        <v>#REF!</v>
      </c>
      <c r="O222" s="17" t="s">
        <v>378</v>
      </c>
      <c r="P222" s="17"/>
      <c r="Q222" s="59"/>
      <c r="R222" s="59">
        <v>1</v>
      </c>
      <c r="S222" s="59">
        <v>1</v>
      </c>
      <c r="T222" s="59"/>
      <c r="U222" s="59">
        <v>0</v>
      </c>
      <c r="V222" s="59">
        <v>0</v>
      </c>
      <c r="W222" s="59"/>
      <c r="X222" s="61"/>
      <c r="AB222" s="86"/>
    </row>
    <row r="223" spans="1:28" ht="24" customHeight="1">
      <c r="A223" s="89">
        <v>220</v>
      </c>
      <c r="B223" s="59" t="s">
        <v>60</v>
      </c>
      <c r="C223" s="7" t="s">
        <v>305</v>
      </c>
      <c r="D223" s="60" t="s">
        <v>282</v>
      </c>
      <c r="E223" s="62">
        <v>7.8E-2</v>
      </c>
      <c r="F223" s="62" t="e">
        <f t="shared" si="14"/>
        <v>#REF!</v>
      </c>
      <c r="G223" s="62" t="s">
        <v>384</v>
      </c>
      <c r="H223" s="62" t="s">
        <v>384</v>
      </c>
      <c r="I223" s="152"/>
      <c r="J223" s="17"/>
      <c r="K223" s="17"/>
      <c r="L223" s="152"/>
      <c r="M223" s="17" t="e">
        <f t="shared" si="15"/>
        <v>#REF!</v>
      </c>
      <c r="N223" s="17" t="e">
        <f t="shared" si="13"/>
        <v>#REF!</v>
      </c>
      <c r="O223" s="17" t="s">
        <v>378</v>
      </c>
      <c r="P223" s="17"/>
      <c r="Q223" s="59"/>
      <c r="R223" s="59">
        <v>1</v>
      </c>
      <c r="S223" s="59">
        <v>1</v>
      </c>
      <c r="T223" s="59"/>
      <c r="U223" s="59">
        <v>0</v>
      </c>
      <c r="V223" s="59">
        <v>0</v>
      </c>
      <c r="W223" s="59"/>
      <c r="X223" s="61"/>
      <c r="AB223" s="86"/>
    </row>
    <row r="224" spans="1:28" ht="24" customHeight="1">
      <c r="A224" s="89">
        <v>221</v>
      </c>
      <c r="B224" s="59" t="s">
        <v>60</v>
      </c>
      <c r="C224" s="7" t="s">
        <v>306</v>
      </c>
      <c r="D224" s="60" t="s">
        <v>282</v>
      </c>
      <c r="E224" s="62">
        <v>6.7000000000000004E-2</v>
      </c>
      <c r="F224" s="62" t="e">
        <f t="shared" si="14"/>
        <v>#REF!</v>
      </c>
      <c r="G224" s="62" t="s">
        <v>384</v>
      </c>
      <c r="H224" s="62" t="s">
        <v>384</v>
      </c>
      <c r="I224" s="152"/>
      <c r="J224" s="17"/>
      <c r="K224" s="17"/>
      <c r="L224" s="152"/>
      <c r="M224" s="17" t="e">
        <f t="shared" si="15"/>
        <v>#REF!</v>
      </c>
      <c r="N224" s="17" t="e">
        <f t="shared" si="13"/>
        <v>#REF!</v>
      </c>
      <c r="O224" s="17" t="s">
        <v>378</v>
      </c>
      <c r="P224" s="17"/>
      <c r="Q224" s="59"/>
      <c r="R224" s="59">
        <v>0</v>
      </c>
      <c r="S224" s="59">
        <v>1</v>
      </c>
      <c r="T224" s="59"/>
      <c r="U224" s="59">
        <v>0</v>
      </c>
      <c r="V224" s="59">
        <v>0</v>
      </c>
      <c r="W224" s="59"/>
      <c r="X224" s="61"/>
      <c r="AB224" s="86"/>
    </row>
    <row r="225" spans="1:28" ht="24" customHeight="1">
      <c r="A225" s="89">
        <v>222</v>
      </c>
      <c r="B225" s="59" t="s">
        <v>60</v>
      </c>
      <c r="C225" s="48" t="s">
        <v>307</v>
      </c>
      <c r="D225" s="60" t="s">
        <v>282</v>
      </c>
      <c r="E225" s="62">
        <v>0.16</v>
      </c>
      <c r="F225" s="62" t="e">
        <f t="shared" si="14"/>
        <v>#REF!</v>
      </c>
      <c r="G225" s="62" t="s">
        <v>384</v>
      </c>
      <c r="H225" s="62" t="s">
        <v>384</v>
      </c>
      <c r="I225" s="152"/>
      <c r="J225" s="17"/>
      <c r="K225" s="17"/>
      <c r="L225" s="152"/>
      <c r="M225" s="17" t="e">
        <f t="shared" si="15"/>
        <v>#REF!</v>
      </c>
      <c r="N225" s="17" t="e">
        <f t="shared" si="13"/>
        <v>#REF!</v>
      </c>
      <c r="O225" s="17" t="s">
        <v>378</v>
      </c>
      <c r="P225" s="17"/>
      <c r="Q225" s="59"/>
      <c r="R225" s="59">
        <v>1</v>
      </c>
      <c r="S225" s="59">
        <v>1</v>
      </c>
      <c r="T225" s="59"/>
      <c r="U225" s="59">
        <v>0</v>
      </c>
      <c r="V225" s="59">
        <v>0</v>
      </c>
      <c r="W225" s="59"/>
      <c r="X225" s="61"/>
      <c r="AB225" s="86"/>
    </row>
    <row r="226" spans="1:28" ht="24" customHeight="1">
      <c r="A226" s="89">
        <v>223</v>
      </c>
      <c r="B226" s="59" t="s">
        <v>61</v>
      </c>
      <c r="C226" s="48" t="s">
        <v>308</v>
      </c>
      <c r="D226" s="60" t="s">
        <v>282</v>
      </c>
      <c r="E226" s="62">
        <v>0.1</v>
      </c>
      <c r="F226" s="62" t="e">
        <f t="shared" si="14"/>
        <v>#REF!</v>
      </c>
      <c r="G226" s="62">
        <v>1</v>
      </c>
      <c r="H226" s="62">
        <v>1</v>
      </c>
      <c r="I226" s="152"/>
      <c r="J226" s="17"/>
      <c r="K226" s="17"/>
      <c r="L226" s="152"/>
      <c r="M226" s="17" t="e">
        <f t="shared" si="15"/>
        <v>#REF!</v>
      </c>
      <c r="N226" s="17" t="e">
        <f t="shared" si="13"/>
        <v>#REF!</v>
      </c>
      <c r="O226" s="17" t="s">
        <v>378</v>
      </c>
      <c r="P226" s="17" t="s">
        <v>625</v>
      </c>
      <c r="Q226" s="59"/>
      <c r="R226" s="59">
        <v>1</v>
      </c>
      <c r="S226" s="59">
        <v>1</v>
      </c>
      <c r="T226" s="59"/>
      <c r="U226" s="59">
        <v>0</v>
      </c>
      <c r="V226" s="59">
        <v>0</v>
      </c>
      <c r="W226" s="59"/>
      <c r="X226" s="61"/>
      <c r="AB226" s="86"/>
    </row>
    <row r="227" spans="1:28" ht="24" customHeight="1">
      <c r="A227" s="89">
        <v>224</v>
      </c>
      <c r="B227" s="59" t="s">
        <v>61</v>
      </c>
      <c r="C227" s="48" t="s">
        <v>309</v>
      </c>
      <c r="D227" s="60" t="s">
        <v>310</v>
      </c>
      <c r="E227" s="62">
        <v>0.11</v>
      </c>
      <c r="F227" s="62" t="e">
        <f t="shared" si="14"/>
        <v>#REF!</v>
      </c>
      <c r="G227" s="62">
        <v>1</v>
      </c>
      <c r="H227" s="62">
        <v>1</v>
      </c>
      <c r="I227" s="152"/>
      <c r="J227" s="17"/>
      <c r="K227" s="17"/>
      <c r="L227" s="152"/>
      <c r="M227" s="17" t="e">
        <f t="shared" si="15"/>
        <v>#REF!</v>
      </c>
      <c r="N227" s="17" t="e">
        <f t="shared" si="13"/>
        <v>#REF!</v>
      </c>
      <c r="O227" s="62" t="s">
        <v>379</v>
      </c>
      <c r="P227" s="17" t="s">
        <v>626</v>
      </c>
      <c r="Q227" s="59"/>
      <c r="R227" s="59">
        <v>1</v>
      </c>
      <c r="S227" s="1">
        <v>1</v>
      </c>
      <c r="T227" s="59"/>
      <c r="U227" s="168" t="s">
        <v>22</v>
      </c>
      <c r="V227" s="168"/>
      <c r="W227" s="59"/>
      <c r="X227" s="167" t="s">
        <v>21</v>
      </c>
      <c r="AB227" s="86"/>
    </row>
    <row r="228" spans="1:28" ht="24" customHeight="1">
      <c r="A228" s="89">
        <v>225</v>
      </c>
      <c r="B228" s="59" t="s">
        <v>61</v>
      </c>
      <c r="C228" s="48" t="s">
        <v>311</v>
      </c>
      <c r="D228" s="60" t="s">
        <v>310</v>
      </c>
      <c r="E228" s="62">
        <v>0.12</v>
      </c>
      <c r="F228" s="62" t="e">
        <f t="shared" si="14"/>
        <v>#REF!</v>
      </c>
      <c r="G228" s="62" t="s">
        <v>384</v>
      </c>
      <c r="H228" s="62" t="s">
        <v>384</v>
      </c>
      <c r="I228" s="152"/>
      <c r="J228" s="17"/>
      <c r="K228" s="17"/>
      <c r="L228" s="152"/>
      <c r="M228" s="17" t="e">
        <f t="shared" si="15"/>
        <v>#REF!</v>
      </c>
      <c r="N228" s="17" t="e">
        <f t="shared" si="13"/>
        <v>#REF!</v>
      </c>
      <c r="O228" s="62" t="s">
        <v>379</v>
      </c>
      <c r="P228" s="17"/>
      <c r="Q228" s="59"/>
      <c r="R228" s="59">
        <v>1</v>
      </c>
      <c r="S228" s="1">
        <v>1</v>
      </c>
      <c r="T228" s="59"/>
      <c r="U228" s="168"/>
      <c r="V228" s="168"/>
      <c r="W228" s="59"/>
      <c r="X228" s="167"/>
      <c r="AB228" s="86"/>
    </row>
    <row r="229" spans="1:28" ht="24" customHeight="1">
      <c r="A229" s="89">
        <v>226</v>
      </c>
      <c r="B229" s="59" t="s">
        <v>61</v>
      </c>
      <c r="C229" s="48" t="s">
        <v>312</v>
      </c>
      <c r="D229" s="60" t="s">
        <v>310</v>
      </c>
      <c r="E229" s="62">
        <v>0.15</v>
      </c>
      <c r="F229" s="62" t="e">
        <f t="shared" si="14"/>
        <v>#REF!</v>
      </c>
      <c r="G229" s="62" t="s">
        <v>384</v>
      </c>
      <c r="H229" s="62" t="s">
        <v>384</v>
      </c>
      <c r="I229" s="152"/>
      <c r="J229" s="17"/>
      <c r="K229" s="17"/>
      <c r="L229" s="152"/>
      <c r="M229" s="17" t="e">
        <f t="shared" si="15"/>
        <v>#REF!</v>
      </c>
      <c r="N229" s="17" t="e">
        <f t="shared" si="13"/>
        <v>#REF!</v>
      </c>
      <c r="O229" s="62" t="s">
        <v>379</v>
      </c>
      <c r="P229" s="17"/>
      <c r="Q229" s="59"/>
      <c r="R229" s="59">
        <v>1</v>
      </c>
      <c r="S229" s="1">
        <v>1</v>
      </c>
      <c r="T229" s="59"/>
      <c r="U229" s="168"/>
      <c r="V229" s="168"/>
      <c r="W229" s="59"/>
      <c r="X229" s="167"/>
      <c r="AB229" s="86"/>
    </row>
    <row r="230" spans="1:28" ht="24" customHeight="1">
      <c r="A230" s="89">
        <v>227</v>
      </c>
      <c r="B230" s="59" t="s">
        <v>61</v>
      </c>
      <c r="C230" s="48" t="s">
        <v>313</v>
      </c>
      <c r="D230" s="60" t="s">
        <v>310</v>
      </c>
      <c r="E230" s="62">
        <v>0.27</v>
      </c>
      <c r="F230" s="62" t="e">
        <f t="shared" si="14"/>
        <v>#REF!</v>
      </c>
      <c r="G230" s="62" t="s">
        <v>384</v>
      </c>
      <c r="H230" s="62" t="s">
        <v>384</v>
      </c>
      <c r="I230" s="152"/>
      <c r="J230" s="17"/>
      <c r="K230" s="17"/>
      <c r="L230" s="152"/>
      <c r="M230" s="17" t="e">
        <f t="shared" si="15"/>
        <v>#REF!</v>
      </c>
      <c r="N230" s="17" t="e">
        <f t="shared" si="13"/>
        <v>#REF!</v>
      </c>
      <c r="O230" s="62" t="s">
        <v>379</v>
      </c>
      <c r="P230" s="17"/>
      <c r="Q230" s="59" t="s">
        <v>53</v>
      </c>
      <c r="R230" s="59">
        <v>1</v>
      </c>
      <c r="S230" s="1">
        <v>1</v>
      </c>
      <c r="T230" s="59"/>
      <c r="U230" s="168"/>
      <c r="V230" s="168"/>
      <c r="W230" s="59"/>
      <c r="X230" s="167"/>
      <c r="AB230" s="86"/>
    </row>
    <row r="231" spans="1:28" ht="24" customHeight="1">
      <c r="A231" s="89">
        <v>228</v>
      </c>
      <c r="B231" s="59" t="s">
        <v>61</v>
      </c>
      <c r="C231" s="48" t="s">
        <v>314</v>
      </c>
      <c r="D231" s="60" t="s">
        <v>310</v>
      </c>
      <c r="E231" s="62">
        <v>0.11</v>
      </c>
      <c r="F231" s="62" t="e">
        <f t="shared" si="14"/>
        <v>#REF!</v>
      </c>
      <c r="G231" s="62" t="s">
        <v>384</v>
      </c>
      <c r="H231" s="62" t="s">
        <v>384</v>
      </c>
      <c r="I231" s="153"/>
      <c r="J231" s="17"/>
      <c r="K231" s="17"/>
      <c r="L231" s="153"/>
      <c r="M231" s="17" t="e">
        <f t="shared" si="15"/>
        <v>#REF!</v>
      </c>
      <c r="N231" s="17" t="e">
        <f t="shared" si="13"/>
        <v>#REF!</v>
      </c>
      <c r="O231" s="62" t="s">
        <v>379</v>
      </c>
      <c r="P231" s="17"/>
      <c r="Q231" s="59"/>
      <c r="R231" s="59">
        <v>1</v>
      </c>
      <c r="S231" s="1">
        <v>1</v>
      </c>
      <c r="T231" s="59"/>
      <c r="U231" s="168"/>
      <c r="V231" s="168"/>
      <c r="W231" s="59"/>
      <c r="X231" s="167"/>
      <c r="AB231" s="86"/>
    </row>
    <row r="232" spans="1:28" ht="24" customHeight="1">
      <c r="A232" s="89">
        <v>229</v>
      </c>
      <c r="B232" s="59" t="s">
        <v>61</v>
      </c>
      <c r="C232" s="48" t="s">
        <v>315</v>
      </c>
      <c r="D232" s="60" t="s">
        <v>310</v>
      </c>
      <c r="E232" s="62">
        <v>0.19</v>
      </c>
      <c r="F232" s="62" t="e">
        <f t="shared" si="14"/>
        <v>#REF!</v>
      </c>
      <c r="G232" s="62" t="s">
        <v>384</v>
      </c>
      <c r="H232" s="62" t="s">
        <v>384</v>
      </c>
      <c r="I232" s="154">
        <v>0.3527777777777778</v>
      </c>
      <c r="J232" s="17"/>
      <c r="K232" s="17"/>
      <c r="L232" s="151">
        <v>0.48749999999999999</v>
      </c>
      <c r="M232" s="17" t="e">
        <f t="shared" si="15"/>
        <v>#REF!</v>
      </c>
      <c r="N232" s="17" t="e">
        <f t="shared" si="13"/>
        <v>#REF!</v>
      </c>
      <c r="O232" s="62" t="s">
        <v>379</v>
      </c>
      <c r="P232" s="17"/>
      <c r="Q232" s="59"/>
      <c r="R232" s="59">
        <v>1</v>
      </c>
      <c r="S232" s="1">
        <v>1</v>
      </c>
      <c r="T232" s="59"/>
      <c r="U232" s="168"/>
      <c r="V232" s="168"/>
      <c r="W232" s="59"/>
      <c r="X232" s="167"/>
      <c r="AB232" s="86"/>
    </row>
    <row r="233" spans="1:28" ht="24" customHeight="1">
      <c r="A233" s="89">
        <v>230</v>
      </c>
      <c r="B233" s="59" t="s">
        <v>61</v>
      </c>
      <c r="C233" s="48" t="s">
        <v>316</v>
      </c>
      <c r="D233" s="60" t="s">
        <v>310</v>
      </c>
      <c r="E233" s="62">
        <v>0.12</v>
      </c>
      <c r="F233" s="62" t="e">
        <f t="shared" si="14"/>
        <v>#REF!</v>
      </c>
      <c r="G233" s="62">
        <v>3</v>
      </c>
      <c r="H233" s="62">
        <v>3</v>
      </c>
      <c r="I233" s="155"/>
      <c r="J233" s="17"/>
      <c r="K233" s="17"/>
      <c r="L233" s="152"/>
      <c r="M233" s="17" t="e">
        <f t="shared" si="15"/>
        <v>#REF!</v>
      </c>
      <c r="N233" s="17" t="e">
        <f>M233-300</f>
        <v>#REF!</v>
      </c>
      <c r="O233" s="62" t="s">
        <v>379</v>
      </c>
      <c r="P233" s="17" t="s">
        <v>627</v>
      </c>
      <c r="Q233" s="59"/>
      <c r="R233" s="59">
        <v>1</v>
      </c>
      <c r="S233" s="1">
        <v>1</v>
      </c>
      <c r="T233" s="59"/>
      <c r="U233" s="168"/>
      <c r="V233" s="168"/>
      <c r="W233" s="59"/>
      <c r="X233" s="167"/>
      <c r="AB233" s="86"/>
    </row>
    <row r="234" spans="1:28" ht="24" customHeight="1">
      <c r="A234" s="89">
        <v>231</v>
      </c>
      <c r="B234" s="59" t="s">
        <v>61</v>
      </c>
      <c r="C234" s="48" t="s">
        <v>317</v>
      </c>
      <c r="D234" s="60" t="s">
        <v>310</v>
      </c>
      <c r="E234" s="62">
        <v>0.21</v>
      </c>
      <c r="F234" s="62" t="e">
        <f t="shared" si="14"/>
        <v>#REF!</v>
      </c>
      <c r="G234" s="62" t="s">
        <v>384</v>
      </c>
      <c r="H234" s="62" t="s">
        <v>384</v>
      </c>
      <c r="I234" s="155"/>
      <c r="J234" s="17"/>
      <c r="K234" s="17"/>
      <c r="L234" s="152"/>
      <c r="M234" s="17" t="e">
        <f t="shared" si="15"/>
        <v>#REF!</v>
      </c>
      <c r="N234" s="17" t="e">
        <f t="shared" ref="N234:N239" si="16">M234-300</f>
        <v>#REF!</v>
      </c>
      <c r="O234" s="62" t="s">
        <v>379</v>
      </c>
      <c r="P234" s="17"/>
      <c r="Q234" s="59" t="s">
        <v>53</v>
      </c>
      <c r="R234" s="59">
        <v>1</v>
      </c>
      <c r="S234" s="1">
        <v>2</v>
      </c>
      <c r="T234" s="59"/>
      <c r="U234" s="168"/>
      <c r="V234" s="168"/>
      <c r="W234" s="59"/>
      <c r="X234" s="167"/>
      <c r="AB234" s="86"/>
    </row>
    <row r="235" spans="1:28" ht="24" customHeight="1">
      <c r="A235" s="89">
        <v>232</v>
      </c>
      <c r="B235" s="59" t="s">
        <v>61</v>
      </c>
      <c r="C235" s="48" t="s">
        <v>318</v>
      </c>
      <c r="D235" s="60" t="s">
        <v>310</v>
      </c>
      <c r="E235" s="62">
        <v>0.22</v>
      </c>
      <c r="F235" s="62" t="e">
        <f t="shared" si="14"/>
        <v>#REF!</v>
      </c>
      <c r="G235" s="62" t="s">
        <v>384</v>
      </c>
      <c r="H235" s="62" t="s">
        <v>384</v>
      </c>
      <c r="I235" s="155"/>
      <c r="J235" s="17"/>
      <c r="K235" s="17"/>
      <c r="L235" s="152"/>
      <c r="M235" s="17" t="e">
        <f t="shared" si="15"/>
        <v>#REF!</v>
      </c>
      <c r="N235" s="17" t="e">
        <f t="shared" si="16"/>
        <v>#REF!</v>
      </c>
      <c r="O235" s="62" t="s">
        <v>379</v>
      </c>
      <c r="P235" s="17"/>
      <c r="Q235" s="59"/>
      <c r="R235" s="59">
        <v>1</v>
      </c>
      <c r="S235" s="1">
        <v>1</v>
      </c>
      <c r="T235" s="59"/>
      <c r="U235" s="168"/>
      <c r="V235" s="168"/>
      <c r="W235" s="59"/>
      <c r="X235" s="167"/>
      <c r="AB235" s="86"/>
    </row>
    <row r="236" spans="1:28" ht="24" customHeight="1">
      <c r="A236" s="89">
        <v>233</v>
      </c>
      <c r="B236" s="59" t="s">
        <v>61</v>
      </c>
      <c r="C236" s="48" t="s">
        <v>319</v>
      </c>
      <c r="D236" s="60" t="s">
        <v>310</v>
      </c>
      <c r="E236" s="62">
        <v>8.6999999999999994E-2</v>
      </c>
      <c r="F236" s="62" t="e">
        <f t="shared" si="14"/>
        <v>#REF!</v>
      </c>
      <c r="G236" s="62">
        <v>1</v>
      </c>
      <c r="H236" s="62">
        <v>1</v>
      </c>
      <c r="I236" s="155"/>
      <c r="J236" s="17"/>
      <c r="K236" s="17"/>
      <c r="L236" s="152"/>
      <c r="M236" s="17" t="e">
        <f t="shared" si="15"/>
        <v>#REF!</v>
      </c>
      <c r="N236" s="17" t="e">
        <f t="shared" si="16"/>
        <v>#REF!</v>
      </c>
      <c r="O236" s="62" t="s">
        <v>379</v>
      </c>
      <c r="P236" s="17" t="s">
        <v>628</v>
      </c>
      <c r="Q236" s="59"/>
      <c r="R236" s="59">
        <v>1</v>
      </c>
      <c r="S236" s="1">
        <v>1</v>
      </c>
      <c r="T236" s="59"/>
      <c r="U236" s="168"/>
      <c r="V236" s="168"/>
      <c r="W236" s="59"/>
      <c r="X236" s="167"/>
      <c r="AB236" s="86"/>
    </row>
    <row r="237" spans="1:28" ht="24" customHeight="1">
      <c r="A237" s="89">
        <v>234</v>
      </c>
      <c r="B237" s="59" t="s">
        <v>61</v>
      </c>
      <c r="C237" s="48" t="s">
        <v>320</v>
      </c>
      <c r="D237" s="60" t="s">
        <v>310</v>
      </c>
      <c r="E237" s="10">
        <v>0.26</v>
      </c>
      <c r="F237" s="10" t="e">
        <f t="shared" si="14"/>
        <v>#REF!</v>
      </c>
      <c r="G237" s="62">
        <v>1</v>
      </c>
      <c r="H237" s="62">
        <v>1</v>
      </c>
      <c r="I237" s="155"/>
      <c r="J237" s="17"/>
      <c r="K237" s="17"/>
      <c r="L237" s="152"/>
      <c r="M237" s="17" t="e">
        <f t="shared" si="15"/>
        <v>#REF!</v>
      </c>
      <c r="N237" s="17" t="e">
        <f t="shared" si="16"/>
        <v>#REF!</v>
      </c>
      <c r="O237" s="62" t="s">
        <v>379</v>
      </c>
      <c r="P237" s="17" t="s">
        <v>629</v>
      </c>
      <c r="Q237" s="59"/>
      <c r="R237" s="59">
        <v>1</v>
      </c>
      <c r="S237" s="1">
        <v>1</v>
      </c>
      <c r="T237" s="59"/>
      <c r="U237" s="168"/>
      <c r="V237" s="168"/>
      <c r="W237" s="59"/>
      <c r="X237" s="167"/>
      <c r="AB237" s="86"/>
    </row>
    <row r="238" spans="1:28" ht="24" customHeight="1">
      <c r="A238" s="89">
        <v>235</v>
      </c>
      <c r="B238" s="59" t="s">
        <v>61</v>
      </c>
      <c r="C238" s="48" t="s">
        <v>321</v>
      </c>
      <c r="D238" s="60" t="s">
        <v>310</v>
      </c>
      <c r="E238" s="1"/>
      <c r="F238" s="1" t="e">
        <f>F237</f>
        <v>#REF!</v>
      </c>
      <c r="G238" s="62" t="s">
        <v>384</v>
      </c>
      <c r="H238" s="62" t="s">
        <v>384</v>
      </c>
      <c r="I238" s="155"/>
      <c r="J238" s="43"/>
      <c r="K238" s="43"/>
      <c r="L238" s="152"/>
      <c r="M238" s="43" t="e">
        <f t="shared" si="15"/>
        <v>#REF!</v>
      </c>
      <c r="N238" s="43" t="e">
        <f t="shared" si="16"/>
        <v>#REF!</v>
      </c>
      <c r="O238" s="62" t="s">
        <v>379</v>
      </c>
      <c r="P238" s="17"/>
      <c r="Q238" s="59" t="s">
        <v>53</v>
      </c>
      <c r="R238" s="59" t="s">
        <v>45</v>
      </c>
      <c r="S238" s="1" t="s">
        <v>45</v>
      </c>
      <c r="T238" s="59"/>
      <c r="U238" s="168"/>
      <c r="V238" s="168"/>
      <c r="W238" s="59"/>
      <c r="X238" s="167"/>
      <c r="AB238" s="86"/>
    </row>
    <row r="239" spans="1:28" ht="24" customHeight="1">
      <c r="A239" s="89">
        <v>236</v>
      </c>
      <c r="B239" s="59" t="s">
        <v>61</v>
      </c>
      <c r="C239" s="48" t="s">
        <v>322</v>
      </c>
      <c r="D239" s="60" t="s">
        <v>310</v>
      </c>
      <c r="E239" s="46"/>
      <c r="F239" s="46"/>
      <c r="G239" s="62" t="s">
        <v>384</v>
      </c>
      <c r="H239" s="62" t="s">
        <v>384</v>
      </c>
      <c r="I239" s="155"/>
      <c r="J239" s="17"/>
      <c r="K239" s="17"/>
      <c r="L239" s="152"/>
      <c r="M239" s="17" t="e">
        <f t="shared" si="15"/>
        <v>#REF!</v>
      </c>
      <c r="N239" s="17" t="e">
        <f t="shared" si="16"/>
        <v>#REF!</v>
      </c>
      <c r="O239" s="62" t="s">
        <v>379</v>
      </c>
      <c r="P239" s="17"/>
      <c r="Q239" s="9"/>
      <c r="R239" s="59">
        <f>SUM(R5:R238)</f>
        <v>121</v>
      </c>
      <c r="S239" s="59">
        <f>SUM(S5:S237)</f>
        <v>208</v>
      </c>
      <c r="T239" s="59"/>
      <c r="U239" s="59">
        <f>SUM(U5:U226)</f>
        <v>575</v>
      </c>
      <c r="V239" s="59">
        <f>SUM(V5:V226)</f>
        <v>75</v>
      </c>
      <c r="W239" s="59"/>
      <c r="AB239" s="86"/>
    </row>
    <row r="240" spans="1:28" ht="24" customHeight="1">
      <c r="A240" s="89">
        <v>237</v>
      </c>
      <c r="B240" s="59" t="s">
        <v>61</v>
      </c>
      <c r="C240" s="48" t="s">
        <v>323</v>
      </c>
      <c r="D240" s="60" t="s">
        <v>310</v>
      </c>
      <c r="E240" s="9"/>
      <c r="F240" s="9"/>
      <c r="G240" s="62">
        <v>2</v>
      </c>
      <c r="H240" s="62">
        <v>2</v>
      </c>
      <c r="I240" s="155"/>
      <c r="J240" s="46"/>
      <c r="K240" s="46"/>
      <c r="L240" s="152"/>
      <c r="M240" s="17">
        <f t="shared" si="15"/>
        <v>0</v>
      </c>
      <c r="N240" s="17">
        <f t="shared" ref="N240" si="17">M240-300</f>
        <v>-300</v>
      </c>
      <c r="O240" s="62" t="s">
        <v>379</v>
      </c>
      <c r="P240" s="132" t="s">
        <v>630</v>
      </c>
      <c r="Q240" s="46"/>
      <c r="R240" s="46"/>
      <c r="S240" s="46"/>
      <c r="T240" s="46"/>
      <c r="U240" s="46"/>
      <c r="V240" s="46"/>
      <c r="W240" s="46"/>
      <c r="X240" s="47"/>
      <c r="AB240" s="86"/>
    </row>
    <row r="241" spans="1:28" ht="24" customHeight="1">
      <c r="A241" s="89">
        <v>238</v>
      </c>
      <c r="B241" s="59" t="s">
        <v>61</v>
      </c>
      <c r="C241" s="48" t="s">
        <v>324</v>
      </c>
      <c r="D241" s="60" t="s">
        <v>310</v>
      </c>
      <c r="E241" s="9"/>
      <c r="F241" s="9"/>
      <c r="G241" s="62">
        <v>1</v>
      </c>
      <c r="H241" s="62">
        <v>1</v>
      </c>
      <c r="I241" s="156"/>
      <c r="L241" s="153"/>
      <c r="O241" s="62" t="s">
        <v>379</v>
      </c>
      <c r="P241" s="21" t="s">
        <v>491</v>
      </c>
      <c r="Q241" s="9"/>
      <c r="R241" s="6"/>
      <c r="S241" s="6"/>
      <c r="AB241" s="86"/>
    </row>
    <row r="242" spans="1:28" ht="24" customHeight="1">
      <c r="A242" s="89">
        <v>239</v>
      </c>
      <c r="B242" s="59" t="s">
        <v>62</v>
      </c>
      <c r="C242" s="48" t="s">
        <v>325</v>
      </c>
      <c r="D242" s="60" t="s">
        <v>310</v>
      </c>
      <c r="E242" s="9"/>
      <c r="F242" s="9"/>
      <c r="G242" s="62" t="s">
        <v>384</v>
      </c>
      <c r="H242" s="62" t="s">
        <v>384</v>
      </c>
      <c r="I242" s="140">
        <v>0.35347222222222219</v>
      </c>
      <c r="J242" s="1"/>
      <c r="K242" s="1"/>
      <c r="L242" s="140">
        <v>0.4909722222222222</v>
      </c>
      <c r="M242" s="1"/>
      <c r="N242" s="58"/>
      <c r="O242" s="62" t="s">
        <v>379</v>
      </c>
      <c r="Q242" s="9"/>
      <c r="R242" s="6"/>
      <c r="S242" s="6"/>
      <c r="AB242" s="86"/>
    </row>
    <row r="243" spans="1:28" ht="24" customHeight="1">
      <c r="A243" s="89">
        <v>240</v>
      </c>
      <c r="B243" s="59" t="s">
        <v>62</v>
      </c>
      <c r="C243" s="48" t="s">
        <v>326</v>
      </c>
      <c r="D243" s="60" t="s">
        <v>310</v>
      </c>
      <c r="E243" s="9"/>
      <c r="F243" s="9"/>
      <c r="G243" s="62" t="s">
        <v>384</v>
      </c>
      <c r="H243" s="62" t="s">
        <v>384</v>
      </c>
      <c r="I243" s="141"/>
      <c r="J243" s="1"/>
      <c r="K243" s="1"/>
      <c r="L243" s="143"/>
      <c r="M243" s="1"/>
      <c r="N243" s="58"/>
      <c r="O243" s="62" t="s">
        <v>379</v>
      </c>
      <c r="Q243" s="9"/>
      <c r="R243" s="6"/>
      <c r="S243" s="6"/>
      <c r="AB243" s="86"/>
    </row>
    <row r="244" spans="1:28" ht="24" customHeight="1">
      <c r="A244" s="89">
        <v>241</v>
      </c>
      <c r="B244" s="59" t="s">
        <v>62</v>
      </c>
      <c r="C244" s="48" t="s">
        <v>327</v>
      </c>
      <c r="D244" s="60" t="s">
        <v>310</v>
      </c>
      <c r="E244" s="9"/>
      <c r="F244" s="9"/>
      <c r="G244" s="62">
        <v>1</v>
      </c>
      <c r="H244" s="62">
        <v>1</v>
      </c>
      <c r="I244" s="142"/>
      <c r="J244" s="1"/>
      <c r="K244" s="1"/>
      <c r="L244" s="144"/>
      <c r="M244" s="1"/>
      <c r="N244" s="58"/>
      <c r="O244" s="62" t="s">
        <v>379</v>
      </c>
      <c r="P244" s="21" t="s">
        <v>492</v>
      </c>
      <c r="Q244" s="9"/>
      <c r="R244" s="6"/>
      <c r="S244" s="6"/>
      <c r="AB244" s="86"/>
    </row>
    <row r="245" spans="1:28" ht="24" customHeight="1">
      <c r="A245" s="89">
        <v>242</v>
      </c>
      <c r="B245" s="59" t="s">
        <v>62</v>
      </c>
      <c r="C245" s="48" t="s">
        <v>328</v>
      </c>
      <c r="D245" s="60" t="s">
        <v>310</v>
      </c>
      <c r="E245" s="9"/>
      <c r="F245" s="9"/>
      <c r="G245" s="62" t="s">
        <v>384</v>
      </c>
      <c r="H245" s="62" t="s">
        <v>384</v>
      </c>
      <c r="I245" s="140">
        <v>0.35486111111111113</v>
      </c>
      <c r="J245" s="1"/>
      <c r="K245" s="1"/>
      <c r="L245" s="140">
        <v>0.49444444444444446</v>
      </c>
      <c r="M245" s="1"/>
      <c r="N245" s="58"/>
      <c r="O245" s="62" t="s">
        <v>379</v>
      </c>
      <c r="Q245" s="9"/>
      <c r="R245" s="6"/>
      <c r="S245" s="6"/>
      <c r="AB245" s="86"/>
    </row>
    <row r="246" spans="1:28" ht="24" customHeight="1">
      <c r="A246" s="89">
        <v>243</v>
      </c>
      <c r="B246" s="59" t="s">
        <v>62</v>
      </c>
      <c r="C246" s="48" t="s">
        <v>329</v>
      </c>
      <c r="D246" s="60" t="s">
        <v>310</v>
      </c>
      <c r="E246" s="9"/>
      <c r="F246" s="9"/>
      <c r="G246" s="62" t="s">
        <v>384</v>
      </c>
      <c r="H246" s="62" t="s">
        <v>384</v>
      </c>
      <c r="I246" s="141"/>
      <c r="J246" s="1"/>
      <c r="K246" s="1"/>
      <c r="L246" s="143"/>
      <c r="M246" s="1"/>
      <c r="N246" s="58"/>
      <c r="O246" s="62" t="s">
        <v>379</v>
      </c>
      <c r="Q246" s="9"/>
      <c r="R246" s="6"/>
      <c r="S246" s="6"/>
      <c r="AB246" s="86"/>
    </row>
    <row r="247" spans="1:28" ht="24" customHeight="1">
      <c r="A247" s="89">
        <v>244</v>
      </c>
      <c r="B247" s="59" t="s">
        <v>62</v>
      </c>
      <c r="C247" s="48" t="s">
        <v>330</v>
      </c>
      <c r="D247" s="60" t="s">
        <v>310</v>
      </c>
      <c r="E247" s="9"/>
      <c r="F247" s="9"/>
      <c r="G247" s="62">
        <v>4</v>
      </c>
      <c r="H247" s="62">
        <v>4</v>
      </c>
      <c r="I247" s="141"/>
      <c r="J247" s="1"/>
      <c r="K247" s="1"/>
      <c r="L247" s="143"/>
      <c r="M247" s="1"/>
      <c r="N247" s="58"/>
      <c r="O247" s="62" t="s">
        <v>379</v>
      </c>
      <c r="P247" s="21" t="s">
        <v>493</v>
      </c>
      <c r="Q247" s="9"/>
      <c r="R247" s="6"/>
      <c r="S247" s="6"/>
      <c r="AB247" s="86"/>
    </row>
    <row r="248" spans="1:28" ht="24" customHeight="1">
      <c r="A248" s="107">
        <v>246</v>
      </c>
      <c r="B248" s="59" t="s">
        <v>62</v>
      </c>
      <c r="C248" s="48" t="s">
        <v>331</v>
      </c>
      <c r="D248" s="60" t="s">
        <v>332</v>
      </c>
      <c r="E248" s="9"/>
      <c r="F248" s="9"/>
      <c r="G248" s="62">
        <v>1</v>
      </c>
      <c r="H248" s="62">
        <v>1</v>
      </c>
      <c r="I248" s="141"/>
      <c r="J248" s="1"/>
      <c r="K248" s="1"/>
      <c r="L248" s="143"/>
      <c r="M248" s="1"/>
      <c r="N248" s="58"/>
      <c r="O248" s="62" t="s">
        <v>380</v>
      </c>
      <c r="P248" s="21" t="s">
        <v>494</v>
      </c>
      <c r="Q248" s="9"/>
      <c r="R248" s="6"/>
      <c r="S248" s="6"/>
      <c r="AB248" s="86"/>
    </row>
    <row r="249" spans="1:28" ht="24" customHeight="1">
      <c r="A249" s="89">
        <v>247</v>
      </c>
      <c r="B249" s="59" t="s">
        <v>62</v>
      </c>
      <c r="C249" s="48" t="s">
        <v>333</v>
      </c>
      <c r="D249" s="60" t="s">
        <v>332</v>
      </c>
      <c r="E249" s="9"/>
      <c r="F249" s="9"/>
      <c r="G249" s="62">
        <v>1</v>
      </c>
      <c r="H249" s="62">
        <v>1</v>
      </c>
      <c r="I249" s="141"/>
      <c r="J249" s="1"/>
      <c r="K249" s="1"/>
      <c r="L249" s="143"/>
      <c r="M249" s="1"/>
      <c r="N249" s="58"/>
      <c r="O249" s="62" t="s">
        <v>380</v>
      </c>
      <c r="P249" s="21" t="s">
        <v>495</v>
      </c>
      <c r="Q249" s="9"/>
      <c r="R249" s="6"/>
      <c r="S249" s="6"/>
      <c r="AB249" s="86"/>
    </row>
    <row r="250" spans="1:28" ht="24" customHeight="1">
      <c r="A250" s="89">
        <v>248</v>
      </c>
      <c r="B250" s="59" t="s">
        <v>62</v>
      </c>
      <c r="C250" s="48" t="s">
        <v>334</v>
      </c>
      <c r="D250" s="60" t="s">
        <v>332</v>
      </c>
      <c r="E250" s="9"/>
      <c r="F250" s="9"/>
      <c r="G250" s="62">
        <v>2</v>
      </c>
      <c r="H250" s="62">
        <v>2</v>
      </c>
      <c r="I250" s="141"/>
      <c r="J250" s="1"/>
      <c r="K250" s="1"/>
      <c r="L250" s="143"/>
      <c r="M250" s="1"/>
      <c r="N250" s="58"/>
      <c r="O250" s="62" t="s">
        <v>380</v>
      </c>
      <c r="P250" s="21" t="s">
        <v>496</v>
      </c>
      <c r="Q250" s="9"/>
      <c r="R250" s="6"/>
      <c r="S250" s="6"/>
      <c r="AB250" s="86"/>
    </row>
    <row r="251" spans="1:28" ht="24" customHeight="1">
      <c r="A251" s="89">
        <v>249</v>
      </c>
      <c r="B251" s="59" t="s">
        <v>62</v>
      </c>
      <c r="C251" s="48" t="s">
        <v>335</v>
      </c>
      <c r="D251" s="60" t="s">
        <v>332</v>
      </c>
      <c r="E251" s="9"/>
      <c r="F251" s="9"/>
      <c r="G251" s="62">
        <v>1</v>
      </c>
      <c r="H251" s="62">
        <v>1</v>
      </c>
      <c r="I251" s="142"/>
      <c r="J251" s="1"/>
      <c r="K251" s="1"/>
      <c r="L251" s="144"/>
      <c r="M251" s="1"/>
      <c r="N251" s="58"/>
      <c r="O251" s="62" t="s">
        <v>380</v>
      </c>
      <c r="P251" s="21" t="s">
        <v>497</v>
      </c>
      <c r="Q251" s="9"/>
      <c r="R251" s="6"/>
      <c r="S251" s="6"/>
      <c r="AB251" s="86"/>
    </row>
    <row r="252" spans="1:28" ht="24" customHeight="1">
      <c r="A252" s="89">
        <v>250</v>
      </c>
      <c r="B252" s="59" t="s">
        <v>62</v>
      </c>
      <c r="C252" s="48" t="s">
        <v>336</v>
      </c>
      <c r="D252" s="60" t="s">
        <v>332</v>
      </c>
      <c r="E252" s="9"/>
      <c r="F252" s="9"/>
      <c r="G252" s="62">
        <v>2</v>
      </c>
      <c r="H252" s="62">
        <v>2</v>
      </c>
      <c r="I252" s="11">
        <v>0.35902777777777778</v>
      </c>
      <c r="J252" s="1"/>
      <c r="K252" s="1"/>
      <c r="L252" s="11">
        <v>0.50486111111111109</v>
      </c>
      <c r="M252" s="1"/>
      <c r="N252" s="58"/>
      <c r="O252" s="62" t="s">
        <v>380</v>
      </c>
      <c r="P252" s="21" t="s">
        <v>498</v>
      </c>
      <c r="Q252" s="9"/>
      <c r="R252" s="6"/>
      <c r="S252" s="6"/>
      <c r="AB252" s="86"/>
    </row>
    <row r="253" spans="1:28" ht="24" customHeight="1">
      <c r="A253" s="89">
        <v>251</v>
      </c>
      <c r="B253" s="59" t="s">
        <v>62</v>
      </c>
      <c r="C253" s="48" t="s">
        <v>147</v>
      </c>
      <c r="D253" s="60" t="s">
        <v>332</v>
      </c>
      <c r="E253" s="9"/>
      <c r="F253" s="9"/>
      <c r="G253" s="62">
        <v>1</v>
      </c>
      <c r="H253" s="62">
        <v>1</v>
      </c>
      <c r="I253" s="140">
        <v>0.36249999999999999</v>
      </c>
      <c r="J253" s="1"/>
      <c r="K253" s="1"/>
      <c r="L253" s="140">
        <v>0.51180555555555551</v>
      </c>
      <c r="M253" s="1"/>
      <c r="N253" s="58"/>
      <c r="O253" s="62" t="s">
        <v>380</v>
      </c>
      <c r="P253" s="21" t="s">
        <v>499</v>
      </c>
      <c r="Q253" s="9"/>
      <c r="R253" s="6"/>
      <c r="S253" s="6"/>
      <c r="AB253" s="86"/>
    </row>
    <row r="254" spans="1:28" ht="24" customHeight="1">
      <c r="A254" s="89">
        <v>252</v>
      </c>
      <c r="B254" s="59" t="s">
        <v>62</v>
      </c>
      <c r="C254" s="48" t="s">
        <v>148</v>
      </c>
      <c r="D254" s="60" t="s">
        <v>332</v>
      </c>
      <c r="E254" s="9"/>
      <c r="F254" s="9"/>
      <c r="G254" s="62">
        <v>1</v>
      </c>
      <c r="H254" s="62">
        <v>1</v>
      </c>
      <c r="I254" s="141"/>
      <c r="J254" s="1"/>
      <c r="K254" s="1"/>
      <c r="L254" s="143"/>
      <c r="M254" s="1"/>
      <c r="N254" s="58"/>
      <c r="O254" s="62" t="s">
        <v>380</v>
      </c>
      <c r="P254" s="21" t="s">
        <v>500</v>
      </c>
      <c r="Q254" s="9"/>
      <c r="R254" s="6"/>
      <c r="S254" s="6"/>
      <c r="AB254" s="86"/>
    </row>
    <row r="255" spans="1:28" ht="24" customHeight="1">
      <c r="A255" s="89">
        <v>253</v>
      </c>
      <c r="B255" s="59" t="s">
        <v>62</v>
      </c>
      <c r="C255" s="48" t="s">
        <v>149</v>
      </c>
      <c r="D255" s="60" t="s">
        <v>332</v>
      </c>
      <c r="E255" s="9"/>
      <c r="F255" s="9"/>
      <c r="G255" s="62">
        <v>2</v>
      </c>
      <c r="H255" s="62">
        <v>2</v>
      </c>
      <c r="I255" s="141"/>
      <c r="J255" s="1"/>
      <c r="K255" s="1"/>
      <c r="L255" s="143"/>
      <c r="M255" s="1"/>
      <c r="N255" s="58"/>
      <c r="O255" s="62" t="s">
        <v>380</v>
      </c>
      <c r="P255" s="17" t="s">
        <v>550</v>
      </c>
      <c r="Q255" s="9"/>
      <c r="R255" s="6"/>
      <c r="S255" s="6"/>
      <c r="AB255" s="86"/>
    </row>
    <row r="256" spans="1:28" ht="24" customHeight="1">
      <c r="A256" s="89">
        <v>254</v>
      </c>
      <c r="B256" s="59" t="s">
        <v>63</v>
      </c>
      <c r="C256" s="48" t="s">
        <v>150</v>
      </c>
      <c r="D256" s="60" t="s">
        <v>332</v>
      </c>
      <c r="E256" s="9"/>
      <c r="F256" s="9"/>
      <c r="G256" s="62">
        <v>1</v>
      </c>
      <c r="H256" s="62">
        <v>1</v>
      </c>
      <c r="I256" s="141"/>
      <c r="J256" s="1"/>
      <c r="K256" s="1"/>
      <c r="L256" s="143"/>
      <c r="M256" s="1"/>
      <c r="N256" s="58"/>
      <c r="O256" s="62" t="s">
        <v>380</v>
      </c>
      <c r="P256" s="21" t="s">
        <v>551</v>
      </c>
      <c r="Q256" s="9"/>
      <c r="R256" s="6"/>
      <c r="S256" s="6"/>
      <c r="AB256" s="86"/>
    </row>
    <row r="257" spans="1:28" ht="24" customHeight="1">
      <c r="A257" s="89">
        <v>255</v>
      </c>
      <c r="B257" s="59" t="s">
        <v>63</v>
      </c>
      <c r="C257" s="48" t="s">
        <v>151</v>
      </c>
      <c r="D257" s="60" t="s">
        <v>332</v>
      </c>
      <c r="E257" s="9"/>
      <c r="F257" s="9"/>
      <c r="G257" s="62">
        <v>2</v>
      </c>
      <c r="H257" s="62">
        <v>2</v>
      </c>
      <c r="I257" s="141"/>
      <c r="J257" s="1"/>
      <c r="K257" s="1"/>
      <c r="L257" s="143"/>
      <c r="M257" s="1"/>
      <c r="N257" s="58"/>
      <c r="O257" s="62" t="s">
        <v>380</v>
      </c>
      <c r="P257" s="21" t="s">
        <v>552</v>
      </c>
      <c r="Q257" s="9"/>
      <c r="R257" s="6"/>
      <c r="S257" s="6"/>
      <c r="AB257" s="86"/>
    </row>
    <row r="258" spans="1:28" ht="24" customHeight="1">
      <c r="A258" s="89">
        <v>256</v>
      </c>
      <c r="B258" s="59" t="s">
        <v>63</v>
      </c>
      <c r="C258" s="48" t="s">
        <v>337</v>
      </c>
      <c r="D258" s="60" t="s">
        <v>332</v>
      </c>
      <c r="E258" s="9"/>
      <c r="F258" s="9"/>
      <c r="G258" s="62">
        <v>1</v>
      </c>
      <c r="H258" s="62">
        <v>1</v>
      </c>
      <c r="I258" s="142"/>
      <c r="J258" s="1"/>
      <c r="K258" s="1"/>
      <c r="L258" s="144"/>
      <c r="M258" s="1"/>
      <c r="N258" s="58"/>
      <c r="O258" s="62" t="s">
        <v>380</v>
      </c>
      <c r="P258" s="17" t="s">
        <v>553</v>
      </c>
      <c r="Q258" s="9"/>
      <c r="R258" s="6"/>
      <c r="S258" s="6"/>
      <c r="AB258" s="86"/>
    </row>
    <row r="259" spans="1:28" ht="24" customHeight="1">
      <c r="A259" s="89">
        <v>257</v>
      </c>
      <c r="B259" s="59" t="s">
        <v>63</v>
      </c>
      <c r="C259" s="48" t="s">
        <v>338</v>
      </c>
      <c r="D259" s="60" t="s">
        <v>332</v>
      </c>
      <c r="E259" s="9"/>
      <c r="F259" s="9"/>
      <c r="G259" s="62">
        <v>2</v>
      </c>
      <c r="H259" s="62">
        <v>2</v>
      </c>
      <c r="I259" s="140">
        <v>0.36458333333333331</v>
      </c>
      <c r="J259" s="1"/>
      <c r="K259" s="1"/>
      <c r="L259" s="140">
        <v>0.51736111111111105</v>
      </c>
      <c r="M259" s="1"/>
      <c r="N259" s="58"/>
      <c r="O259" s="62" t="s">
        <v>380</v>
      </c>
      <c r="P259" s="21" t="s">
        <v>554</v>
      </c>
      <c r="Q259" s="9"/>
      <c r="R259" s="6"/>
      <c r="S259" s="6"/>
      <c r="AB259" s="86"/>
    </row>
    <row r="260" spans="1:28" ht="24" customHeight="1">
      <c r="A260" s="89">
        <v>258</v>
      </c>
      <c r="B260" s="15" t="s">
        <v>63</v>
      </c>
      <c r="C260" s="63" t="s">
        <v>339</v>
      </c>
      <c r="D260" s="5"/>
      <c r="E260" s="72"/>
      <c r="F260" s="72"/>
      <c r="G260" s="62">
        <v>0</v>
      </c>
      <c r="H260" s="62">
        <v>0</v>
      </c>
      <c r="I260" s="141"/>
      <c r="J260" s="1"/>
      <c r="K260" s="1"/>
      <c r="L260" s="143"/>
      <c r="M260" s="1"/>
      <c r="N260" s="58"/>
      <c r="O260" s="70"/>
      <c r="P260" s="71"/>
      <c r="Q260" s="72"/>
      <c r="R260" s="41"/>
      <c r="S260" s="41"/>
      <c r="T260" s="41"/>
      <c r="U260" s="41"/>
      <c r="V260" s="41"/>
      <c r="W260" s="41"/>
      <c r="X260" s="73"/>
      <c r="Y260" s="26"/>
      <c r="Z260" s="41"/>
      <c r="AA260" s="41"/>
      <c r="AB260" s="91" t="s">
        <v>70</v>
      </c>
    </row>
    <row r="261" spans="1:28" ht="24" customHeight="1">
      <c r="A261" s="89">
        <v>259</v>
      </c>
      <c r="B261" s="59" t="s">
        <v>63</v>
      </c>
      <c r="C261" s="48" t="s">
        <v>152</v>
      </c>
      <c r="D261" s="60" t="s">
        <v>332</v>
      </c>
      <c r="E261" s="9"/>
      <c r="F261" s="9"/>
      <c r="G261" s="62">
        <v>2</v>
      </c>
      <c r="H261" s="62">
        <v>2</v>
      </c>
      <c r="I261" s="142"/>
      <c r="J261" s="1"/>
      <c r="K261" s="1"/>
      <c r="L261" s="144"/>
      <c r="M261" s="1"/>
      <c r="N261" s="58"/>
      <c r="O261" s="62" t="s">
        <v>380</v>
      </c>
      <c r="P261" s="21" t="s">
        <v>555</v>
      </c>
      <c r="Q261" s="9"/>
      <c r="R261" s="6"/>
      <c r="S261" s="6"/>
      <c r="AB261" s="86"/>
    </row>
    <row r="262" spans="1:28" ht="24" customHeight="1">
      <c r="A262" s="89">
        <v>260</v>
      </c>
      <c r="B262" s="59" t="s">
        <v>63</v>
      </c>
      <c r="C262" s="48" t="s">
        <v>153</v>
      </c>
      <c r="D262" s="60" t="s">
        <v>332</v>
      </c>
      <c r="E262" s="9"/>
      <c r="F262" s="9"/>
      <c r="G262" s="62">
        <v>1</v>
      </c>
      <c r="H262" s="62">
        <v>1</v>
      </c>
      <c r="I262" s="11"/>
      <c r="J262" s="1"/>
      <c r="K262" s="1"/>
      <c r="L262" s="1"/>
      <c r="M262" s="1"/>
      <c r="N262" s="58"/>
      <c r="O262" s="62" t="s">
        <v>380</v>
      </c>
      <c r="P262" s="21" t="s">
        <v>556</v>
      </c>
      <c r="Q262" s="9"/>
      <c r="R262" s="6"/>
      <c r="S262" s="6"/>
      <c r="AB262" s="86"/>
    </row>
    <row r="263" spans="1:28" ht="24" customHeight="1">
      <c r="A263" s="89">
        <v>261</v>
      </c>
      <c r="B263" s="59" t="s">
        <v>63</v>
      </c>
      <c r="C263" s="48" t="s">
        <v>154</v>
      </c>
      <c r="D263" s="60" t="s">
        <v>332</v>
      </c>
      <c r="E263" s="9"/>
      <c r="F263" s="9"/>
      <c r="G263" s="62">
        <v>1</v>
      </c>
      <c r="H263" s="62">
        <v>1</v>
      </c>
      <c r="I263" s="140">
        <v>0.36527777777777781</v>
      </c>
      <c r="J263" s="1"/>
      <c r="K263" s="1"/>
      <c r="L263" s="140">
        <v>0.52013888888888882</v>
      </c>
      <c r="M263" s="1"/>
      <c r="N263" s="58"/>
      <c r="O263" s="62" t="s">
        <v>380</v>
      </c>
      <c r="P263" s="21" t="s">
        <v>557</v>
      </c>
      <c r="Q263" s="9"/>
      <c r="R263" s="6"/>
      <c r="S263" s="6"/>
      <c r="AB263" s="86"/>
    </row>
    <row r="264" spans="1:28" ht="24" customHeight="1">
      <c r="A264" s="89">
        <v>262</v>
      </c>
      <c r="B264" s="59" t="s">
        <v>63</v>
      </c>
      <c r="C264" s="7" t="s">
        <v>340</v>
      </c>
      <c r="D264" s="66" t="s">
        <v>155</v>
      </c>
      <c r="E264" s="9"/>
      <c r="F264" s="9"/>
      <c r="G264" s="62">
        <v>1</v>
      </c>
      <c r="H264" s="62">
        <v>1</v>
      </c>
      <c r="I264" s="141"/>
      <c r="J264" s="1"/>
      <c r="K264" s="1"/>
      <c r="L264" s="143"/>
      <c r="M264" s="1"/>
      <c r="N264" s="58"/>
      <c r="O264" s="62" t="s">
        <v>381</v>
      </c>
      <c r="P264" s="21" t="s">
        <v>558</v>
      </c>
      <c r="Q264" s="9"/>
      <c r="R264" s="6"/>
      <c r="S264" s="6"/>
      <c r="AB264" s="86"/>
    </row>
    <row r="265" spans="1:28" ht="24" customHeight="1">
      <c r="A265" s="89">
        <v>263</v>
      </c>
      <c r="B265" s="59" t="s">
        <v>63</v>
      </c>
      <c r="C265" s="48" t="s">
        <v>341</v>
      </c>
      <c r="D265" s="66" t="s">
        <v>155</v>
      </c>
      <c r="E265" s="9"/>
      <c r="F265" s="9"/>
      <c r="G265" s="62">
        <v>1</v>
      </c>
      <c r="H265" s="62">
        <v>1</v>
      </c>
      <c r="I265" s="141"/>
      <c r="J265" s="1"/>
      <c r="K265" s="1"/>
      <c r="L265" s="143"/>
      <c r="M265" s="1"/>
      <c r="N265" s="58"/>
      <c r="O265" s="62" t="s">
        <v>381</v>
      </c>
      <c r="P265" s="21" t="s">
        <v>559</v>
      </c>
      <c r="Q265" s="9"/>
      <c r="R265" s="6"/>
      <c r="S265" s="6"/>
      <c r="AB265" s="86"/>
    </row>
    <row r="266" spans="1:28" ht="24" customHeight="1">
      <c r="A266" s="89">
        <v>264</v>
      </c>
      <c r="B266" s="59" t="s">
        <v>63</v>
      </c>
      <c r="C266" s="48" t="s">
        <v>342</v>
      </c>
      <c r="D266" s="66" t="s">
        <v>155</v>
      </c>
      <c r="E266" s="9"/>
      <c r="F266" s="9"/>
      <c r="G266" s="62">
        <v>1</v>
      </c>
      <c r="H266" s="62">
        <v>1</v>
      </c>
      <c r="I266" s="142"/>
      <c r="J266" s="1"/>
      <c r="K266" s="1"/>
      <c r="L266" s="144"/>
      <c r="M266" s="1"/>
      <c r="N266" s="58"/>
      <c r="O266" s="62" t="s">
        <v>381</v>
      </c>
      <c r="P266" s="21" t="s">
        <v>560</v>
      </c>
      <c r="Q266" s="9"/>
      <c r="R266" s="6"/>
      <c r="S266" s="6"/>
      <c r="AB266" s="86"/>
    </row>
    <row r="267" spans="1:28" ht="24" customHeight="1">
      <c r="A267" s="89">
        <v>265</v>
      </c>
      <c r="B267" s="59" t="s">
        <v>63</v>
      </c>
      <c r="C267" s="67" t="s">
        <v>343</v>
      </c>
      <c r="D267" s="66" t="s">
        <v>155</v>
      </c>
      <c r="E267" s="9"/>
      <c r="F267" s="9"/>
      <c r="G267" s="62">
        <v>1</v>
      </c>
      <c r="H267" s="62">
        <v>1</v>
      </c>
      <c r="I267" s="140">
        <v>0.3666666666666667</v>
      </c>
      <c r="J267" s="1"/>
      <c r="K267" s="1"/>
      <c r="L267" s="140">
        <v>0.52152777777777781</v>
      </c>
      <c r="M267" s="1"/>
      <c r="N267" s="58"/>
      <c r="O267" s="62" t="s">
        <v>381</v>
      </c>
      <c r="P267" s="21" t="s">
        <v>561</v>
      </c>
      <c r="Q267" s="9"/>
      <c r="R267" s="6"/>
      <c r="S267" s="6"/>
      <c r="AB267" s="86"/>
    </row>
    <row r="268" spans="1:28" ht="24" customHeight="1">
      <c r="A268" s="89">
        <v>266</v>
      </c>
      <c r="B268" s="59" t="s">
        <v>63</v>
      </c>
      <c r="C268" s="67" t="s">
        <v>8</v>
      </c>
      <c r="D268" s="66" t="s">
        <v>155</v>
      </c>
      <c r="E268" s="9"/>
      <c r="F268" s="9"/>
      <c r="G268" s="62">
        <v>1</v>
      </c>
      <c r="H268" s="62">
        <v>1</v>
      </c>
      <c r="I268" s="141"/>
      <c r="J268" s="1"/>
      <c r="K268" s="1"/>
      <c r="L268" s="143"/>
      <c r="M268" s="1"/>
      <c r="N268" s="58"/>
      <c r="O268" s="62" t="s">
        <v>381</v>
      </c>
      <c r="P268" s="21" t="s">
        <v>562</v>
      </c>
      <c r="Q268" s="9"/>
      <c r="R268" s="6"/>
      <c r="S268" s="6"/>
      <c r="AB268" s="86"/>
    </row>
    <row r="269" spans="1:28" ht="24" customHeight="1">
      <c r="A269" s="89">
        <v>267</v>
      </c>
      <c r="B269" s="59" t="s">
        <v>63</v>
      </c>
      <c r="C269" s="67" t="s">
        <v>9</v>
      </c>
      <c r="D269" s="66" t="s">
        <v>155</v>
      </c>
      <c r="E269" s="9"/>
      <c r="F269" s="9"/>
      <c r="G269" s="62">
        <v>1</v>
      </c>
      <c r="H269" s="62">
        <v>1</v>
      </c>
      <c r="I269" s="142"/>
      <c r="J269" s="1"/>
      <c r="K269" s="1"/>
      <c r="L269" s="144"/>
      <c r="M269" s="1"/>
      <c r="N269" s="58"/>
      <c r="O269" s="62" t="s">
        <v>381</v>
      </c>
      <c r="P269" s="21" t="s">
        <v>563</v>
      </c>
      <c r="Q269" s="9"/>
      <c r="R269" s="6"/>
      <c r="S269" s="6"/>
      <c r="AB269" s="86"/>
    </row>
    <row r="270" spans="1:28" ht="24" customHeight="1">
      <c r="A270" s="89">
        <v>268</v>
      </c>
      <c r="B270" s="59" t="s">
        <v>63</v>
      </c>
      <c r="C270" s="48" t="s">
        <v>10</v>
      </c>
      <c r="D270" s="66" t="s">
        <v>155</v>
      </c>
      <c r="E270" s="9"/>
      <c r="F270" s="9"/>
      <c r="G270" s="62">
        <v>1</v>
      </c>
      <c r="H270" s="62">
        <v>1</v>
      </c>
      <c r="I270" s="140">
        <v>0.36736111111111108</v>
      </c>
      <c r="J270" s="1"/>
      <c r="K270" s="1"/>
      <c r="L270" s="140">
        <v>0.52361111111111114</v>
      </c>
      <c r="M270" s="1"/>
      <c r="N270" s="58"/>
      <c r="O270" s="62" t="s">
        <v>381</v>
      </c>
      <c r="P270" s="21" t="s">
        <v>501</v>
      </c>
      <c r="Q270" s="9"/>
      <c r="R270" s="6"/>
      <c r="S270" s="6"/>
      <c r="AB270" s="86"/>
    </row>
    <row r="271" spans="1:28" ht="24" customHeight="1">
      <c r="A271" s="89">
        <v>269</v>
      </c>
      <c r="B271" s="59" t="s">
        <v>63</v>
      </c>
      <c r="C271" s="48" t="s">
        <v>344</v>
      </c>
      <c r="D271" s="66" t="s">
        <v>155</v>
      </c>
      <c r="E271" s="9"/>
      <c r="F271" s="9"/>
      <c r="G271" s="62">
        <v>1</v>
      </c>
      <c r="H271" s="62">
        <v>1</v>
      </c>
      <c r="I271" s="141"/>
      <c r="J271" s="1"/>
      <c r="K271" s="1"/>
      <c r="L271" s="143"/>
      <c r="M271" s="1"/>
      <c r="N271" s="58"/>
      <c r="O271" s="62" t="s">
        <v>381</v>
      </c>
      <c r="P271" s="21" t="s">
        <v>502</v>
      </c>
      <c r="Q271" s="9"/>
      <c r="R271" s="6"/>
      <c r="S271" s="6"/>
      <c r="AB271" s="86"/>
    </row>
    <row r="272" spans="1:28" ht="24" customHeight="1">
      <c r="A272" s="89">
        <v>270</v>
      </c>
      <c r="B272" s="59" t="s">
        <v>63</v>
      </c>
      <c r="C272" s="48" t="s">
        <v>11</v>
      </c>
      <c r="D272" s="66" t="s">
        <v>155</v>
      </c>
      <c r="E272" s="9"/>
      <c r="F272" s="9"/>
      <c r="G272" s="62">
        <v>1</v>
      </c>
      <c r="H272" s="62">
        <v>1</v>
      </c>
      <c r="I272" s="141"/>
      <c r="J272" s="1"/>
      <c r="K272" s="1"/>
      <c r="L272" s="143"/>
      <c r="M272" s="1"/>
      <c r="N272" s="58"/>
      <c r="O272" s="62" t="s">
        <v>381</v>
      </c>
      <c r="P272" s="21" t="s">
        <v>503</v>
      </c>
      <c r="Q272" s="9"/>
      <c r="R272" s="6"/>
      <c r="S272" s="6"/>
      <c r="AB272" s="86"/>
    </row>
    <row r="273" spans="1:28" ht="24" customHeight="1">
      <c r="A273" s="89">
        <v>271</v>
      </c>
      <c r="B273" s="59" t="s">
        <v>63</v>
      </c>
      <c r="C273" s="48" t="s">
        <v>12</v>
      </c>
      <c r="D273" s="66" t="s">
        <v>155</v>
      </c>
      <c r="E273" s="9"/>
      <c r="F273" s="9"/>
      <c r="G273" s="62">
        <v>1</v>
      </c>
      <c r="H273" s="62">
        <v>1</v>
      </c>
      <c r="I273" s="141"/>
      <c r="J273" s="1"/>
      <c r="K273" s="1"/>
      <c r="L273" s="143"/>
      <c r="M273" s="1"/>
      <c r="N273" s="58"/>
      <c r="O273" s="62" t="s">
        <v>381</v>
      </c>
      <c r="P273" s="21" t="s">
        <v>504</v>
      </c>
      <c r="Q273" s="9"/>
      <c r="R273" s="6"/>
      <c r="S273" s="6"/>
      <c r="AB273" s="86"/>
    </row>
    <row r="274" spans="1:28" ht="24" customHeight="1">
      <c r="A274" s="89">
        <v>272</v>
      </c>
      <c r="B274" s="59" t="s">
        <v>63</v>
      </c>
      <c r="C274" s="48" t="s">
        <v>13</v>
      </c>
      <c r="D274" s="66" t="s">
        <v>155</v>
      </c>
      <c r="E274" s="9"/>
      <c r="F274" s="9"/>
      <c r="G274" s="62">
        <v>1</v>
      </c>
      <c r="H274" s="62">
        <v>1</v>
      </c>
      <c r="I274" s="141"/>
      <c r="J274" s="1"/>
      <c r="K274" s="1"/>
      <c r="L274" s="143"/>
      <c r="M274" s="1"/>
      <c r="N274" s="58"/>
      <c r="O274" s="62" t="s">
        <v>381</v>
      </c>
      <c r="P274" s="21" t="s">
        <v>505</v>
      </c>
      <c r="Q274" s="9"/>
      <c r="R274" s="6"/>
      <c r="S274" s="6"/>
      <c r="AB274" s="86"/>
    </row>
    <row r="275" spans="1:28" ht="24" customHeight="1">
      <c r="A275" s="89">
        <v>273</v>
      </c>
      <c r="B275" s="59" t="s">
        <v>63</v>
      </c>
      <c r="C275" s="48" t="s">
        <v>345</v>
      </c>
      <c r="D275" s="66" t="s">
        <v>155</v>
      </c>
      <c r="E275" s="9"/>
      <c r="F275" s="9"/>
      <c r="G275" s="62">
        <v>1</v>
      </c>
      <c r="H275" s="62">
        <v>1</v>
      </c>
      <c r="I275" s="141"/>
      <c r="J275" s="1"/>
      <c r="K275" s="1"/>
      <c r="L275" s="143"/>
      <c r="M275" s="1"/>
      <c r="N275" s="58"/>
      <c r="O275" s="62" t="s">
        <v>381</v>
      </c>
      <c r="P275" s="21" t="s">
        <v>506</v>
      </c>
      <c r="Q275" s="9"/>
      <c r="R275" s="6"/>
      <c r="S275" s="6"/>
      <c r="AB275" s="86"/>
    </row>
    <row r="276" spans="1:28" ht="24" customHeight="1">
      <c r="A276" s="89">
        <v>274</v>
      </c>
      <c r="B276" s="59" t="s">
        <v>63</v>
      </c>
      <c r="C276" s="48" t="s">
        <v>346</v>
      </c>
      <c r="D276" s="66" t="s">
        <v>155</v>
      </c>
      <c r="E276" s="9"/>
      <c r="F276" s="9"/>
      <c r="G276" s="62">
        <v>2</v>
      </c>
      <c r="H276" s="62">
        <v>2</v>
      </c>
      <c r="I276" s="142"/>
      <c r="J276" s="1"/>
      <c r="K276" s="1"/>
      <c r="L276" s="144"/>
      <c r="M276" s="1"/>
      <c r="N276" s="58"/>
      <c r="O276" s="62" t="s">
        <v>381</v>
      </c>
      <c r="P276" s="21" t="s">
        <v>507</v>
      </c>
      <c r="Q276" s="9"/>
      <c r="R276" s="6"/>
      <c r="S276" s="6"/>
      <c r="AB276" s="86"/>
    </row>
    <row r="277" spans="1:28" ht="24" customHeight="1">
      <c r="A277" s="89">
        <v>275</v>
      </c>
      <c r="B277" s="59" t="s">
        <v>63</v>
      </c>
      <c r="C277" s="48" t="s">
        <v>347</v>
      </c>
      <c r="D277" s="66" t="s">
        <v>155</v>
      </c>
      <c r="E277" s="9"/>
      <c r="F277" s="9"/>
      <c r="G277" s="62">
        <v>1</v>
      </c>
      <c r="H277" s="62">
        <v>1</v>
      </c>
      <c r="I277" s="140">
        <v>0.36874999999999997</v>
      </c>
      <c r="J277" s="1"/>
      <c r="K277" s="1"/>
      <c r="L277" s="140">
        <v>0.52638888888888891</v>
      </c>
      <c r="M277" s="1"/>
      <c r="N277" s="58"/>
      <c r="O277" s="62" t="s">
        <v>381</v>
      </c>
      <c r="P277" s="21" t="s">
        <v>508</v>
      </c>
      <c r="Q277" s="9"/>
      <c r="R277" s="6"/>
      <c r="S277" s="6"/>
      <c r="AB277" s="86"/>
    </row>
    <row r="278" spans="1:28" ht="24" customHeight="1">
      <c r="A278" s="89">
        <v>276</v>
      </c>
      <c r="B278" s="59" t="s">
        <v>63</v>
      </c>
      <c r="C278" s="7" t="s">
        <v>348</v>
      </c>
      <c r="D278" s="66" t="s">
        <v>155</v>
      </c>
      <c r="E278" s="9"/>
      <c r="F278" s="9"/>
      <c r="G278" s="62">
        <v>1</v>
      </c>
      <c r="H278" s="62">
        <v>1</v>
      </c>
      <c r="I278" s="142"/>
      <c r="J278" s="1"/>
      <c r="K278" s="1"/>
      <c r="L278" s="144"/>
      <c r="M278" s="1"/>
      <c r="N278" s="58"/>
      <c r="O278" s="62" t="s">
        <v>381</v>
      </c>
      <c r="P278" s="21" t="s">
        <v>509</v>
      </c>
      <c r="Q278" s="9"/>
      <c r="R278" s="6"/>
      <c r="S278" s="6"/>
      <c r="AB278" s="86"/>
    </row>
    <row r="279" spans="1:28" ht="24" customHeight="1">
      <c r="A279" s="89">
        <v>277</v>
      </c>
      <c r="B279" s="59" t="s">
        <v>63</v>
      </c>
      <c r="C279" s="7" t="s">
        <v>349</v>
      </c>
      <c r="D279" s="66" t="s">
        <v>155</v>
      </c>
      <c r="E279" s="9"/>
      <c r="F279" s="9"/>
      <c r="G279" s="62">
        <v>1</v>
      </c>
      <c r="H279" s="62">
        <v>1</v>
      </c>
      <c r="I279" s="140">
        <v>0.36944444444444446</v>
      </c>
      <c r="J279" s="1"/>
      <c r="K279" s="1"/>
      <c r="L279" s="140">
        <v>0.52916666666666667</v>
      </c>
      <c r="M279" s="1"/>
      <c r="N279" s="58"/>
      <c r="O279" s="62" t="s">
        <v>381</v>
      </c>
      <c r="P279" s="21" t="s">
        <v>510</v>
      </c>
      <c r="Q279" s="9"/>
      <c r="R279" s="6"/>
      <c r="S279" s="6"/>
      <c r="AB279" s="86"/>
    </row>
    <row r="280" spans="1:28" ht="24" customHeight="1">
      <c r="A280" s="89">
        <v>278</v>
      </c>
      <c r="B280" s="59" t="s">
        <v>63</v>
      </c>
      <c r="C280" s="7" t="s">
        <v>350</v>
      </c>
      <c r="D280" s="66" t="s">
        <v>155</v>
      </c>
      <c r="E280" s="9"/>
      <c r="F280" s="9"/>
      <c r="G280" s="62">
        <v>1</v>
      </c>
      <c r="H280" s="62">
        <v>1</v>
      </c>
      <c r="I280" s="141"/>
      <c r="J280" s="1"/>
      <c r="K280" s="1"/>
      <c r="L280" s="143"/>
      <c r="M280" s="1"/>
      <c r="N280" s="58"/>
      <c r="O280" s="62" t="s">
        <v>381</v>
      </c>
      <c r="P280" s="21" t="s">
        <v>511</v>
      </c>
      <c r="Q280" s="9"/>
      <c r="R280" s="6"/>
      <c r="S280" s="6"/>
      <c r="AB280" s="86"/>
    </row>
    <row r="281" spans="1:28" ht="24" customHeight="1">
      <c r="A281" s="89">
        <v>279</v>
      </c>
      <c r="B281" s="59" t="s">
        <v>63</v>
      </c>
      <c r="C281" s="7" t="s">
        <v>351</v>
      </c>
      <c r="D281" s="66" t="s">
        <v>155</v>
      </c>
      <c r="E281" s="9"/>
      <c r="F281" s="9"/>
      <c r="G281" s="62">
        <v>1</v>
      </c>
      <c r="H281" s="62">
        <v>1</v>
      </c>
      <c r="I281" s="141"/>
      <c r="J281" s="1"/>
      <c r="K281" s="1"/>
      <c r="L281" s="143"/>
      <c r="M281" s="1"/>
      <c r="N281" s="58"/>
      <c r="O281" s="62" t="s">
        <v>381</v>
      </c>
      <c r="P281" s="21" t="s">
        <v>512</v>
      </c>
      <c r="Q281" s="9"/>
      <c r="R281" s="6"/>
      <c r="S281" s="6"/>
      <c r="AB281" s="86"/>
    </row>
    <row r="282" spans="1:28" ht="24" customHeight="1">
      <c r="A282" s="89">
        <v>280</v>
      </c>
      <c r="B282" s="59" t="s">
        <v>63</v>
      </c>
      <c r="C282" s="7" t="s">
        <v>352</v>
      </c>
      <c r="D282" s="66" t="s">
        <v>155</v>
      </c>
      <c r="E282" s="9"/>
      <c r="F282" s="9"/>
      <c r="G282" s="62">
        <v>1</v>
      </c>
      <c r="H282" s="62">
        <v>1</v>
      </c>
      <c r="I282" s="141"/>
      <c r="J282" s="1"/>
      <c r="K282" s="1"/>
      <c r="L282" s="143"/>
      <c r="M282" s="1"/>
      <c r="N282" s="58"/>
      <c r="O282" s="62" t="s">
        <v>381</v>
      </c>
      <c r="P282" s="21" t="s">
        <v>513</v>
      </c>
      <c r="Q282" s="9"/>
      <c r="R282" s="6"/>
      <c r="S282" s="6"/>
      <c r="AB282" s="86"/>
    </row>
    <row r="283" spans="1:28" ht="24" customHeight="1">
      <c r="A283" s="89">
        <v>281</v>
      </c>
      <c r="B283" s="59" t="s">
        <v>63</v>
      </c>
      <c r="C283" s="7" t="s">
        <v>353</v>
      </c>
      <c r="D283" s="66" t="s">
        <v>155</v>
      </c>
      <c r="E283" s="9"/>
      <c r="F283" s="9"/>
      <c r="G283" s="62">
        <v>1</v>
      </c>
      <c r="H283" s="62">
        <v>1</v>
      </c>
      <c r="I283" s="142"/>
      <c r="J283" s="1"/>
      <c r="K283" s="1"/>
      <c r="L283" s="144"/>
      <c r="M283" s="1"/>
      <c r="N283" s="58"/>
      <c r="O283" s="62" t="s">
        <v>381</v>
      </c>
      <c r="P283" s="21" t="s">
        <v>514</v>
      </c>
      <c r="Q283" s="9"/>
      <c r="R283" s="6"/>
      <c r="S283" s="6"/>
      <c r="AB283" s="86"/>
    </row>
    <row r="284" spans="1:28" ht="24" customHeight="1">
      <c r="A284" s="89">
        <v>282</v>
      </c>
      <c r="B284" s="59" t="s">
        <v>63</v>
      </c>
      <c r="C284" s="7" t="s">
        <v>354</v>
      </c>
      <c r="D284" s="66" t="s">
        <v>155</v>
      </c>
      <c r="E284" s="9"/>
      <c r="F284" s="9"/>
      <c r="G284" s="62">
        <v>1</v>
      </c>
      <c r="H284" s="62">
        <v>1</v>
      </c>
      <c r="I284" s="140">
        <v>0.37083333333333335</v>
      </c>
      <c r="J284" s="1"/>
      <c r="K284" s="1"/>
      <c r="L284" s="140">
        <v>0.53194444444444444</v>
      </c>
      <c r="M284" s="1"/>
      <c r="N284" s="58"/>
      <c r="O284" s="62" t="s">
        <v>381</v>
      </c>
      <c r="P284" s="21" t="s">
        <v>515</v>
      </c>
      <c r="Q284" s="9"/>
      <c r="R284" s="6"/>
      <c r="S284" s="6"/>
      <c r="AB284" s="86"/>
    </row>
    <row r="285" spans="1:28" ht="24" customHeight="1">
      <c r="A285" s="89">
        <v>283</v>
      </c>
      <c r="B285" s="59" t="s">
        <v>63</v>
      </c>
      <c r="C285" s="7" t="s">
        <v>14</v>
      </c>
      <c r="D285" s="66" t="s">
        <v>155</v>
      </c>
      <c r="E285" s="9"/>
      <c r="F285" s="9"/>
      <c r="G285" s="62">
        <v>1</v>
      </c>
      <c r="H285" s="62">
        <v>1</v>
      </c>
      <c r="I285" s="141"/>
      <c r="J285" s="1"/>
      <c r="K285" s="1"/>
      <c r="L285" s="143"/>
      <c r="M285" s="1"/>
      <c r="N285" s="58"/>
      <c r="O285" s="62" t="s">
        <v>381</v>
      </c>
      <c r="P285" s="21" t="s">
        <v>516</v>
      </c>
      <c r="Q285" s="9"/>
      <c r="R285" s="6"/>
      <c r="S285" s="6"/>
      <c r="AB285" s="86"/>
    </row>
    <row r="286" spans="1:28" ht="24" customHeight="1">
      <c r="A286" s="89">
        <v>284</v>
      </c>
      <c r="B286" s="59" t="s">
        <v>63</v>
      </c>
      <c r="C286" s="48" t="s">
        <v>355</v>
      </c>
      <c r="D286" s="49" t="s">
        <v>155</v>
      </c>
      <c r="E286" s="9"/>
      <c r="F286" s="9"/>
      <c r="G286" s="62">
        <v>2</v>
      </c>
      <c r="H286" s="62">
        <v>2</v>
      </c>
      <c r="I286" s="141"/>
      <c r="J286" s="1"/>
      <c r="K286" s="1"/>
      <c r="L286" s="143"/>
      <c r="M286" s="1"/>
      <c r="N286" s="58"/>
      <c r="O286" s="62" t="s">
        <v>381</v>
      </c>
      <c r="P286" s="21" t="s">
        <v>517</v>
      </c>
      <c r="Q286" s="9"/>
      <c r="R286" s="6"/>
      <c r="S286" s="6"/>
      <c r="AB286" s="86"/>
    </row>
    <row r="287" spans="1:28" ht="24" customHeight="1">
      <c r="A287" s="89">
        <v>285</v>
      </c>
      <c r="B287" s="59" t="s">
        <v>63</v>
      </c>
      <c r="C287" s="48" t="s">
        <v>15</v>
      </c>
      <c r="D287" s="49" t="s">
        <v>155</v>
      </c>
      <c r="E287" s="9"/>
      <c r="F287" s="9"/>
      <c r="G287" s="62">
        <v>1</v>
      </c>
      <c r="H287" s="62">
        <v>1</v>
      </c>
      <c r="I287" s="141"/>
      <c r="J287" s="1"/>
      <c r="K287" s="1"/>
      <c r="L287" s="143"/>
      <c r="M287" s="1"/>
      <c r="N287" s="58"/>
      <c r="O287" s="62" t="s">
        <v>381</v>
      </c>
      <c r="P287" s="21" t="s">
        <v>518</v>
      </c>
      <c r="Q287" s="9"/>
      <c r="R287" s="6"/>
      <c r="S287" s="6"/>
      <c r="AB287" s="86"/>
    </row>
    <row r="288" spans="1:28" ht="24" customHeight="1">
      <c r="A288" s="89">
        <v>286</v>
      </c>
      <c r="B288" s="59" t="s">
        <v>63</v>
      </c>
      <c r="C288" s="48" t="s">
        <v>16</v>
      </c>
      <c r="D288" s="49" t="s">
        <v>155</v>
      </c>
      <c r="E288" s="9"/>
      <c r="F288" s="9"/>
      <c r="G288" s="62">
        <v>1</v>
      </c>
      <c r="H288" s="62">
        <v>1</v>
      </c>
      <c r="I288" s="142"/>
      <c r="J288" s="1"/>
      <c r="K288" s="1"/>
      <c r="L288" s="144"/>
      <c r="M288" s="1"/>
      <c r="N288" s="58"/>
      <c r="O288" s="62" t="s">
        <v>381</v>
      </c>
      <c r="P288" s="21" t="s">
        <v>519</v>
      </c>
      <c r="Q288" s="9"/>
      <c r="R288" s="6"/>
      <c r="S288" s="6"/>
      <c r="AB288" s="86"/>
    </row>
    <row r="289" spans="1:28" ht="24" customHeight="1">
      <c r="A289" s="89">
        <v>287</v>
      </c>
      <c r="B289" s="59" t="s">
        <v>63</v>
      </c>
      <c r="C289" s="48" t="s">
        <v>17</v>
      </c>
      <c r="D289" s="49" t="s">
        <v>155</v>
      </c>
      <c r="E289" s="9"/>
      <c r="F289" s="9"/>
      <c r="G289" s="62">
        <v>1</v>
      </c>
      <c r="H289" s="62">
        <v>1</v>
      </c>
      <c r="I289" s="140">
        <v>0.37083333333333335</v>
      </c>
      <c r="J289" s="1"/>
      <c r="K289" s="1"/>
      <c r="L289" s="140">
        <v>0.53194444444444444</v>
      </c>
      <c r="M289" s="1"/>
      <c r="N289" s="58"/>
      <c r="O289" s="62" t="s">
        <v>381</v>
      </c>
      <c r="P289" s="21" t="s">
        <v>520</v>
      </c>
      <c r="Q289" s="9"/>
      <c r="R289" s="6"/>
      <c r="S289" s="6"/>
      <c r="AB289" s="86"/>
    </row>
    <row r="290" spans="1:28" ht="24" customHeight="1">
      <c r="A290" s="89">
        <v>288</v>
      </c>
      <c r="B290" s="59" t="s">
        <v>63</v>
      </c>
      <c r="C290" s="48" t="s">
        <v>356</v>
      </c>
      <c r="D290" s="49" t="s">
        <v>155</v>
      </c>
      <c r="E290" s="9"/>
      <c r="F290" s="9"/>
      <c r="G290" s="62">
        <v>1</v>
      </c>
      <c r="H290" s="62">
        <v>1</v>
      </c>
      <c r="I290" s="142"/>
      <c r="J290" s="1"/>
      <c r="K290" s="1"/>
      <c r="L290" s="144"/>
      <c r="M290" s="1"/>
      <c r="N290" s="58"/>
      <c r="O290" s="62" t="s">
        <v>381</v>
      </c>
      <c r="P290" s="21" t="s">
        <v>521</v>
      </c>
      <c r="Q290" s="9"/>
      <c r="R290" s="6"/>
      <c r="S290" s="6"/>
      <c r="AB290" s="86"/>
    </row>
    <row r="291" spans="1:28" ht="24" customHeight="1">
      <c r="A291" s="89">
        <v>289</v>
      </c>
      <c r="B291" s="59" t="s">
        <v>63</v>
      </c>
      <c r="C291" s="48" t="s">
        <v>357</v>
      </c>
      <c r="D291" s="49" t="s">
        <v>155</v>
      </c>
      <c r="E291" s="9"/>
      <c r="F291" s="9"/>
      <c r="G291" s="62">
        <v>1</v>
      </c>
      <c r="H291" s="62">
        <v>1</v>
      </c>
      <c r="I291" s="140">
        <v>0.37361111111111112</v>
      </c>
      <c r="J291" s="1"/>
      <c r="K291" s="1"/>
      <c r="L291" s="140">
        <v>0.53888888888888886</v>
      </c>
      <c r="M291" s="1"/>
      <c r="N291" s="58"/>
      <c r="O291" s="62" t="s">
        <v>381</v>
      </c>
      <c r="P291" s="21" t="s">
        <v>522</v>
      </c>
      <c r="Q291" s="9"/>
      <c r="R291" s="6"/>
      <c r="S291" s="6"/>
      <c r="AB291" s="86"/>
    </row>
    <row r="292" spans="1:28" ht="24" customHeight="1">
      <c r="A292" s="89">
        <v>290</v>
      </c>
      <c r="B292" s="59" t="s">
        <v>63</v>
      </c>
      <c r="C292" s="48" t="s">
        <v>18</v>
      </c>
      <c r="D292" s="49" t="s">
        <v>155</v>
      </c>
      <c r="E292" s="9"/>
      <c r="F292" s="9"/>
      <c r="G292" s="62">
        <v>1</v>
      </c>
      <c r="H292" s="62">
        <v>1</v>
      </c>
      <c r="I292" s="141"/>
      <c r="J292" s="1"/>
      <c r="K292" s="1"/>
      <c r="L292" s="143"/>
      <c r="M292" s="1"/>
      <c r="N292" s="58"/>
      <c r="O292" s="62" t="s">
        <v>381</v>
      </c>
      <c r="P292" s="21" t="s">
        <v>529</v>
      </c>
      <c r="Q292" s="9"/>
      <c r="R292" s="6"/>
      <c r="S292" s="6"/>
      <c r="AB292" s="86"/>
    </row>
    <row r="293" spans="1:28" ht="24" customHeight="1">
      <c r="A293" s="89">
        <v>291</v>
      </c>
      <c r="B293" s="59" t="s">
        <v>63</v>
      </c>
      <c r="C293" s="48" t="s">
        <v>19</v>
      </c>
      <c r="D293" s="49" t="s">
        <v>155</v>
      </c>
      <c r="E293" s="9"/>
      <c r="F293" s="9"/>
      <c r="G293" s="62">
        <v>1</v>
      </c>
      <c r="H293" s="62">
        <v>1</v>
      </c>
      <c r="I293" s="141"/>
      <c r="J293" s="1"/>
      <c r="K293" s="1"/>
      <c r="L293" s="143"/>
      <c r="M293" s="1"/>
      <c r="N293" s="58"/>
      <c r="O293" s="62" t="s">
        <v>381</v>
      </c>
      <c r="P293" s="21" t="s">
        <v>524</v>
      </c>
      <c r="Q293" s="9"/>
      <c r="R293" s="6"/>
      <c r="S293" s="6"/>
      <c r="AB293" s="86"/>
    </row>
    <row r="294" spans="1:28" ht="24" customHeight="1">
      <c r="A294" s="89">
        <v>292</v>
      </c>
      <c r="B294" s="59" t="s">
        <v>63</v>
      </c>
      <c r="C294" s="48" t="s">
        <v>358</v>
      </c>
      <c r="D294" s="49" t="s">
        <v>155</v>
      </c>
      <c r="E294" s="9"/>
      <c r="F294" s="9"/>
      <c r="G294" s="69">
        <v>1</v>
      </c>
      <c r="H294" s="69">
        <v>1</v>
      </c>
      <c r="I294" s="141"/>
      <c r="J294" s="1"/>
      <c r="K294" s="1"/>
      <c r="L294" s="143"/>
      <c r="M294" s="1"/>
      <c r="N294" s="58"/>
      <c r="O294" s="62" t="s">
        <v>381</v>
      </c>
      <c r="P294" s="21" t="s">
        <v>565</v>
      </c>
      <c r="Q294" s="9"/>
      <c r="R294" s="6"/>
      <c r="S294" s="6"/>
      <c r="AB294" s="86"/>
    </row>
    <row r="295" spans="1:28" ht="24" customHeight="1">
      <c r="A295" s="89">
        <v>293</v>
      </c>
      <c r="B295" s="59" t="s">
        <v>63</v>
      </c>
      <c r="C295" s="48" t="s">
        <v>359</v>
      </c>
      <c r="D295" s="49" t="s">
        <v>155</v>
      </c>
      <c r="E295" s="9"/>
      <c r="F295" s="9"/>
      <c r="G295" s="69">
        <v>1</v>
      </c>
      <c r="H295" s="69">
        <v>1</v>
      </c>
      <c r="I295" s="141"/>
      <c r="J295" s="1"/>
      <c r="K295" s="1"/>
      <c r="L295" s="143"/>
      <c r="M295" s="1"/>
      <c r="N295" s="58"/>
      <c r="O295" s="62" t="s">
        <v>381</v>
      </c>
      <c r="P295" s="21" t="s">
        <v>526</v>
      </c>
      <c r="Q295" s="9"/>
      <c r="R295" s="6"/>
      <c r="S295" s="6"/>
      <c r="AB295" s="86"/>
    </row>
    <row r="296" spans="1:28" ht="24" customHeight="1">
      <c r="A296" s="89">
        <v>294</v>
      </c>
      <c r="B296" s="59" t="s">
        <v>63</v>
      </c>
      <c r="C296" s="48" t="s">
        <v>360</v>
      </c>
      <c r="D296" s="49" t="s">
        <v>155</v>
      </c>
      <c r="E296" s="9"/>
      <c r="F296" s="9"/>
      <c r="G296" s="69">
        <v>1</v>
      </c>
      <c r="H296" s="69">
        <v>1</v>
      </c>
      <c r="I296" s="141"/>
      <c r="J296" s="1"/>
      <c r="K296" s="1"/>
      <c r="L296" s="143"/>
      <c r="M296" s="1"/>
      <c r="N296" s="58"/>
      <c r="O296" s="62" t="s">
        <v>381</v>
      </c>
      <c r="P296" s="21" t="s">
        <v>527</v>
      </c>
      <c r="Q296" s="9"/>
      <c r="R296" s="6"/>
      <c r="S296" s="6"/>
      <c r="AB296" s="86"/>
    </row>
    <row r="297" spans="1:28" ht="24" customHeight="1">
      <c r="A297" s="89">
        <v>295</v>
      </c>
      <c r="B297" s="59" t="s">
        <v>63</v>
      </c>
      <c r="C297" s="48" t="s">
        <v>361</v>
      </c>
      <c r="D297" s="44" t="s">
        <v>362</v>
      </c>
      <c r="E297" s="9"/>
      <c r="F297" s="9"/>
      <c r="G297" s="69">
        <v>1</v>
      </c>
      <c r="H297" s="69">
        <v>1</v>
      </c>
      <c r="I297" s="141"/>
      <c r="J297" s="1"/>
      <c r="K297" s="1"/>
      <c r="L297" s="143"/>
      <c r="M297" s="1"/>
      <c r="N297" s="58"/>
      <c r="O297" s="62" t="s">
        <v>381</v>
      </c>
      <c r="P297" s="21" t="s">
        <v>528</v>
      </c>
      <c r="Q297" s="9"/>
      <c r="R297" s="6"/>
      <c r="S297" s="6"/>
      <c r="AB297" s="86"/>
    </row>
    <row r="298" spans="1:28" ht="24" customHeight="1">
      <c r="A298" s="89">
        <v>296</v>
      </c>
      <c r="B298" s="59" t="s">
        <v>63</v>
      </c>
      <c r="C298" s="48" t="s">
        <v>363</v>
      </c>
      <c r="D298" s="44" t="s">
        <v>362</v>
      </c>
      <c r="E298" s="9"/>
      <c r="F298" s="9"/>
      <c r="G298" s="69">
        <v>1</v>
      </c>
      <c r="H298" s="69">
        <v>1</v>
      </c>
      <c r="I298" s="141"/>
      <c r="J298" s="1"/>
      <c r="K298" s="1"/>
      <c r="L298" s="143"/>
      <c r="M298" s="1"/>
      <c r="N298" s="58"/>
      <c r="O298" s="62" t="s">
        <v>381</v>
      </c>
      <c r="P298" s="21" t="s">
        <v>525</v>
      </c>
      <c r="Q298" s="9"/>
      <c r="R298" s="6"/>
      <c r="S298" s="6"/>
      <c r="AB298" s="86"/>
    </row>
    <row r="299" spans="1:28" ht="24" customHeight="1">
      <c r="A299" s="89">
        <v>297</v>
      </c>
      <c r="B299" s="59" t="s">
        <v>63</v>
      </c>
      <c r="C299" s="48" t="s">
        <v>364</v>
      </c>
      <c r="D299" s="44" t="s">
        <v>362</v>
      </c>
      <c r="E299" s="9"/>
      <c r="F299" s="9"/>
      <c r="G299" s="69">
        <v>0</v>
      </c>
      <c r="H299" s="69">
        <v>0</v>
      </c>
      <c r="I299" s="141"/>
      <c r="J299" s="1"/>
      <c r="K299" s="1"/>
      <c r="L299" s="143"/>
      <c r="M299" s="1"/>
      <c r="N299" s="58"/>
      <c r="O299" s="62" t="s">
        <v>381</v>
      </c>
      <c r="Q299" s="9"/>
      <c r="R299" s="6"/>
      <c r="S299" s="6"/>
      <c r="AB299" s="86"/>
    </row>
    <row r="300" spans="1:28" ht="24" customHeight="1">
      <c r="A300" s="89">
        <v>298</v>
      </c>
      <c r="B300" s="59" t="s">
        <v>63</v>
      </c>
      <c r="C300" s="48" t="s">
        <v>365</v>
      </c>
      <c r="D300" s="44" t="s">
        <v>362</v>
      </c>
      <c r="E300" s="9"/>
      <c r="F300" s="9"/>
      <c r="G300" s="69">
        <v>0</v>
      </c>
      <c r="H300" s="69">
        <v>0</v>
      </c>
      <c r="I300" s="141"/>
      <c r="J300" s="1"/>
      <c r="K300" s="1"/>
      <c r="L300" s="143"/>
      <c r="M300" s="1"/>
      <c r="N300" s="58"/>
      <c r="O300" s="62" t="s">
        <v>381</v>
      </c>
      <c r="Q300" s="9"/>
      <c r="R300" s="6"/>
      <c r="S300" s="6"/>
      <c r="AB300" s="86"/>
    </row>
    <row r="301" spans="1:28" ht="24" customHeight="1">
      <c r="A301" s="89">
        <v>299</v>
      </c>
      <c r="B301" s="59" t="s">
        <v>63</v>
      </c>
      <c r="C301" s="48" t="s">
        <v>366</v>
      </c>
      <c r="D301" s="44" t="s">
        <v>362</v>
      </c>
      <c r="E301" s="9"/>
      <c r="F301" s="9"/>
      <c r="G301" s="69">
        <v>2</v>
      </c>
      <c r="H301" s="69">
        <v>2</v>
      </c>
      <c r="I301" s="141"/>
      <c r="J301" s="1"/>
      <c r="K301" s="1"/>
      <c r="L301" s="143"/>
      <c r="M301" s="1"/>
      <c r="N301" s="58"/>
      <c r="O301" s="62" t="s">
        <v>381</v>
      </c>
      <c r="P301" s="21" t="s">
        <v>564</v>
      </c>
      <c r="Q301" s="9"/>
      <c r="R301" s="6"/>
      <c r="S301" s="6"/>
      <c r="AB301" s="86"/>
    </row>
    <row r="302" spans="1:28" ht="24" customHeight="1">
      <c r="A302" s="89">
        <v>300</v>
      </c>
      <c r="B302" s="59" t="s">
        <v>56</v>
      </c>
      <c r="C302" s="48" t="s">
        <v>367</v>
      </c>
      <c r="D302" s="44" t="s">
        <v>362</v>
      </c>
      <c r="E302" s="9"/>
      <c r="F302" s="9"/>
      <c r="G302" s="69">
        <v>1</v>
      </c>
      <c r="H302" s="69">
        <v>1</v>
      </c>
      <c r="I302" s="141"/>
      <c r="J302" s="1"/>
      <c r="K302" s="1"/>
      <c r="L302" s="143"/>
      <c r="M302" s="1"/>
      <c r="N302" s="58"/>
      <c r="O302" s="62" t="s">
        <v>381</v>
      </c>
      <c r="P302" s="21" t="s">
        <v>530</v>
      </c>
      <c r="Q302" s="9"/>
      <c r="R302" s="6"/>
      <c r="S302" s="6"/>
      <c r="AB302" s="86"/>
    </row>
    <row r="303" spans="1:28" ht="24" customHeight="1">
      <c r="A303" s="89">
        <v>301</v>
      </c>
      <c r="B303" s="59" t="s">
        <v>56</v>
      </c>
      <c r="C303" s="48" t="s">
        <v>368</v>
      </c>
      <c r="D303" s="44" t="s">
        <v>362</v>
      </c>
      <c r="E303" s="9"/>
      <c r="F303" s="9"/>
      <c r="G303" s="69">
        <v>1</v>
      </c>
      <c r="H303" s="69">
        <v>1</v>
      </c>
      <c r="I303" s="141"/>
      <c r="J303" s="1"/>
      <c r="K303" s="1"/>
      <c r="L303" s="143"/>
      <c r="M303" s="1"/>
      <c r="N303" s="58"/>
      <c r="O303" s="62" t="s">
        <v>381</v>
      </c>
      <c r="P303" s="21" t="s">
        <v>523</v>
      </c>
      <c r="Q303" s="9"/>
      <c r="R303" s="6"/>
      <c r="S303" s="6"/>
      <c r="AB303" s="86"/>
    </row>
    <row r="304" spans="1:28" ht="24" customHeight="1">
      <c r="A304" s="89">
        <v>302</v>
      </c>
      <c r="B304" s="59" t="s">
        <v>56</v>
      </c>
      <c r="C304" s="48" t="s">
        <v>369</v>
      </c>
      <c r="D304" s="44" t="s">
        <v>362</v>
      </c>
      <c r="E304" s="9"/>
      <c r="F304" s="9"/>
      <c r="G304" s="69">
        <v>1</v>
      </c>
      <c r="H304" s="69">
        <v>1</v>
      </c>
      <c r="I304" s="141"/>
      <c r="J304" s="1"/>
      <c r="K304" s="1"/>
      <c r="L304" s="143"/>
      <c r="M304" s="1"/>
      <c r="N304" s="58"/>
      <c r="O304" s="62" t="s">
        <v>381</v>
      </c>
      <c r="P304" s="21" t="s">
        <v>531</v>
      </c>
      <c r="Q304" s="9"/>
      <c r="R304" s="6"/>
      <c r="S304" s="6"/>
      <c r="AB304" s="86"/>
    </row>
    <row r="305" spans="1:28" ht="24" customHeight="1">
      <c r="A305" s="89">
        <v>303</v>
      </c>
      <c r="B305" s="59" t="s">
        <v>56</v>
      </c>
      <c r="C305" s="48" t="s">
        <v>370</v>
      </c>
      <c r="D305" s="68" t="s">
        <v>382</v>
      </c>
      <c r="E305" s="9"/>
      <c r="F305" s="9"/>
      <c r="G305" s="69" t="s">
        <v>386</v>
      </c>
      <c r="H305" s="69" t="s">
        <v>386</v>
      </c>
      <c r="I305" s="141"/>
      <c r="J305" s="1"/>
      <c r="K305" s="1"/>
      <c r="L305" s="143"/>
      <c r="M305" s="1"/>
      <c r="N305" s="58"/>
      <c r="O305" s="58" t="s">
        <v>383</v>
      </c>
      <c r="Q305" s="9"/>
      <c r="R305" s="6"/>
      <c r="S305" s="6"/>
      <c r="AB305" s="86"/>
    </row>
    <row r="306" spans="1:28" ht="24" customHeight="1">
      <c r="A306" s="89">
        <v>304</v>
      </c>
      <c r="B306" s="59" t="s">
        <v>56</v>
      </c>
      <c r="C306" s="7" t="s">
        <v>52</v>
      </c>
      <c r="D306" s="17" t="s">
        <v>156</v>
      </c>
      <c r="E306" s="9"/>
      <c r="F306" s="9"/>
      <c r="G306" s="69" t="s">
        <v>386</v>
      </c>
      <c r="H306" s="69" t="s">
        <v>386</v>
      </c>
      <c r="I306" s="141"/>
      <c r="J306" s="1"/>
      <c r="K306" s="1"/>
      <c r="L306" s="143"/>
      <c r="M306" s="1"/>
      <c r="N306" s="58"/>
      <c r="O306" s="58" t="s">
        <v>383</v>
      </c>
      <c r="Q306" s="9"/>
      <c r="R306" s="6"/>
      <c r="S306" s="6"/>
      <c r="AB306" s="86"/>
    </row>
    <row r="307" spans="1:28" ht="24" customHeight="1">
      <c r="A307" s="89">
        <v>305</v>
      </c>
      <c r="B307" s="59" t="s">
        <v>56</v>
      </c>
      <c r="C307" s="7" t="s">
        <v>44</v>
      </c>
      <c r="D307" s="10" t="s">
        <v>382</v>
      </c>
      <c r="E307" s="9"/>
      <c r="F307" s="9"/>
      <c r="G307" s="1" t="s">
        <v>157</v>
      </c>
      <c r="H307" s="1" t="s">
        <v>157</v>
      </c>
      <c r="I307" s="142"/>
      <c r="J307" s="1"/>
      <c r="K307" s="1"/>
      <c r="L307" s="144"/>
      <c r="M307" s="1"/>
      <c r="N307" s="58"/>
      <c r="O307" s="58" t="s">
        <v>383</v>
      </c>
      <c r="Q307" s="9"/>
      <c r="R307" s="6"/>
      <c r="S307" s="6"/>
      <c r="AB307" s="86"/>
    </row>
    <row r="308" spans="1:28" ht="24" customHeight="1">
      <c r="A308" s="164" t="s">
        <v>161</v>
      </c>
      <c r="B308" s="165"/>
      <c r="C308" s="165"/>
      <c r="D308" s="166"/>
      <c r="E308" s="51">
        <f>SUM(E3:E307)</f>
        <v>75.751000000000033</v>
      </c>
      <c r="F308" s="51" t="e">
        <f>SUM(F3:F306)</f>
        <v>#REF!</v>
      </c>
      <c r="G308" s="51">
        <f>SUM(G5:G306)</f>
        <v>250</v>
      </c>
      <c r="H308" s="51">
        <f>SUM(H5:H306)</f>
        <v>250</v>
      </c>
      <c r="I308" s="11"/>
      <c r="J308" s="1"/>
      <c r="K308" s="1"/>
      <c r="L308" s="1"/>
      <c r="M308" s="1"/>
      <c r="N308" s="58"/>
      <c r="O308" s="58"/>
      <c r="AB308" s="86"/>
    </row>
    <row r="309" spans="1:28" ht="24" customHeight="1" thickBot="1">
      <c r="A309" s="161" t="s">
        <v>162</v>
      </c>
      <c r="B309" s="162"/>
      <c r="C309" s="162"/>
      <c r="D309" s="162"/>
      <c r="E309" s="162"/>
      <c r="F309" s="162"/>
      <c r="G309" s="162"/>
      <c r="H309" s="163"/>
      <c r="I309" s="94"/>
      <c r="J309" s="95"/>
      <c r="K309" s="95"/>
      <c r="L309" s="95"/>
      <c r="M309" s="95"/>
      <c r="N309" s="96"/>
      <c r="O309" s="96"/>
      <c r="P309" s="96"/>
      <c r="Q309" s="97"/>
      <c r="R309" s="98"/>
      <c r="S309" s="98"/>
      <c r="T309" s="99"/>
      <c r="U309" s="99"/>
      <c r="V309" s="99"/>
      <c r="W309" s="99"/>
      <c r="X309" s="100"/>
      <c r="Y309" s="101"/>
      <c r="Z309" s="99"/>
      <c r="AA309" s="99"/>
      <c r="AB309" s="102"/>
    </row>
    <row r="310" spans="1:28" ht="24" customHeight="1">
      <c r="A310" s="89">
        <v>306</v>
      </c>
      <c r="B310" s="74"/>
      <c r="C310" s="75" t="s">
        <v>387</v>
      </c>
      <c r="D310" s="76"/>
      <c r="E310" s="77"/>
      <c r="F310" s="77"/>
      <c r="G310" s="103">
        <v>4</v>
      </c>
      <c r="H310" s="78"/>
      <c r="I310" s="79"/>
      <c r="J310" s="80"/>
      <c r="K310" s="80"/>
      <c r="L310" s="80"/>
      <c r="M310" s="80"/>
      <c r="N310" s="81"/>
      <c r="O310" s="81"/>
      <c r="P310" s="81"/>
      <c r="Q310" s="82"/>
      <c r="R310" s="83"/>
      <c r="S310" s="83"/>
      <c r="T310" s="74"/>
      <c r="U310" s="74"/>
      <c r="V310" s="74"/>
      <c r="W310" s="74"/>
      <c r="X310" s="84"/>
      <c r="Y310" s="85"/>
      <c r="Z310" s="74"/>
      <c r="AA310" s="74"/>
      <c r="AB310" s="74"/>
    </row>
    <row r="311" spans="1:28">
      <c r="A311" s="89">
        <v>307</v>
      </c>
      <c r="C311" s="54" t="s">
        <v>388</v>
      </c>
      <c r="G311" s="69">
        <v>33</v>
      </c>
    </row>
    <row r="312" spans="1:28" ht="24" customHeight="1">
      <c r="A312" s="164" t="s">
        <v>20</v>
      </c>
      <c r="B312" s="165"/>
      <c r="C312" s="165"/>
      <c r="D312" s="166"/>
      <c r="G312" s="104">
        <v>287</v>
      </c>
    </row>
  </sheetData>
  <mergeCells count="90">
    <mergeCell ref="A309:H309"/>
    <mergeCell ref="A308:D308"/>
    <mergeCell ref="A312:D312"/>
    <mergeCell ref="X227:X238"/>
    <mergeCell ref="Q5:Q6"/>
    <mergeCell ref="R5:R6"/>
    <mergeCell ref="U5:U6"/>
    <mergeCell ref="I77:I81"/>
    <mergeCell ref="L77:L81"/>
    <mergeCell ref="I82:I87"/>
    <mergeCell ref="L82:L87"/>
    <mergeCell ref="I88:I100"/>
    <mergeCell ref="V5:V6"/>
    <mergeCell ref="U227:V238"/>
    <mergeCell ref="I47:I51"/>
    <mergeCell ref="L47:L51"/>
    <mergeCell ref="A3:P3"/>
    <mergeCell ref="L52:L67"/>
    <mergeCell ref="I68:I72"/>
    <mergeCell ref="L68:L72"/>
    <mergeCell ref="I73:I76"/>
    <mergeCell ref="L73:L76"/>
    <mergeCell ref="G5:G6"/>
    <mergeCell ref="H5:H6"/>
    <mergeCell ref="I11:I22"/>
    <mergeCell ref="L11:L22"/>
    <mergeCell ref="I23:I27"/>
    <mergeCell ref="L23:L27"/>
    <mergeCell ref="I28:I39"/>
    <mergeCell ref="L28:L39"/>
    <mergeCell ref="I41:I45"/>
    <mergeCell ref="L41:L45"/>
    <mergeCell ref="I101:I110"/>
    <mergeCell ref="L101:L110"/>
    <mergeCell ref="I111:I116"/>
    <mergeCell ref="L111:L116"/>
    <mergeCell ref="I52:I67"/>
    <mergeCell ref="L88:L100"/>
    <mergeCell ref="I117:I130"/>
    <mergeCell ref="L117:L130"/>
    <mergeCell ref="I131:I135"/>
    <mergeCell ref="I139:I149"/>
    <mergeCell ref="I136:I138"/>
    <mergeCell ref="L131:L135"/>
    <mergeCell ref="L139:L149"/>
    <mergeCell ref="L136:L138"/>
    <mergeCell ref="I150:I162"/>
    <mergeCell ref="L150:L162"/>
    <mergeCell ref="I163:I183"/>
    <mergeCell ref="L163:L183"/>
    <mergeCell ref="I184:I192"/>
    <mergeCell ref="L184:L192"/>
    <mergeCell ref="I193:I196"/>
    <mergeCell ref="L193:L196"/>
    <mergeCell ref="I197:I201"/>
    <mergeCell ref="L197:L201"/>
    <mergeCell ref="I202:I206"/>
    <mergeCell ref="L202:L206"/>
    <mergeCell ref="I253:I258"/>
    <mergeCell ref="L253:L258"/>
    <mergeCell ref="I207:I219"/>
    <mergeCell ref="L207:L219"/>
    <mergeCell ref="I221:I231"/>
    <mergeCell ref="L221:L231"/>
    <mergeCell ref="I232:I241"/>
    <mergeCell ref="L232:L241"/>
    <mergeCell ref="A2:AB2"/>
    <mergeCell ref="A1:AB1"/>
    <mergeCell ref="I284:I288"/>
    <mergeCell ref="L284:L288"/>
    <mergeCell ref="I289:I290"/>
    <mergeCell ref="L289:L290"/>
    <mergeCell ref="I259:I261"/>
    <mergeCell ref="L259:L261"/>
    <mergeCell ref="I263:I266"/>
    <mergeCell ref="L263:L266"/>
    <mergeCell ref="I267:I269"/>
    <mergeCell ref="L267:L269"/>
    <mergeCell ref="I242:I244"/>
    <mergeCell ref="L242:L244"/>
    <mergeCell ref="I245:I251"/>
    <mergeCell ref="L245:L251"/>
    <mergeCell ref="I291:I307"/>
    <mergeCell ref="L291:L307"/>
    <mergeCell ref="I270:I276"/>
    <mergeCell ref="L270:L276"/>
    <mergeCell ref="I277:I278"/>
    <mergeCell ref="L277:L278"/>
    <mergeCell ref="I279:I283"/>
    <mergeCell ref="L279:L28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I9" sqref="I9"/>
    </sheetView>
  </sheetViews>
  <sheetFormatPr defaultRowHeight="16.5"/>
  <cols>
    <col min="1" max="1" width="17.75" customWidth="1"/>
    <col min="3" max="3" width="22.125" customWidth="1"/>
  </cols>
  <sheetData>
    <row r="1" spans="1:7" ht="25.5">
      <c r="A1" s="135" t="s">
        <v>632</v>
      </c>
      <c r="B1" s="135"/>
      <c r="C1" s="135"/>
    </row>
    <row r="2" spans="1:7" ht="25.5">
      <c r="A2" s="135"/>
      <c r="B2" s="135" t="s">
        <v>532</v>
      </c>
      <c r="C2" s="135"/>
    </row>
    <row r="3" spans="1:7" ht="25.5">
      <c r="A3" s="135"/>
      <c r="B3" s="135" t="s">
        <v>533</v>
      </c>
      <c r="C3" s="135"/>
    </row>
    <row r="4" spans="1:7" ht="25.5">
      <c r="A4" s="135"/>
      <c r="B4" s="135" t="s">
        <v>534</v>
      </c>
      <c r="C4" s="135"/>
    </row>
    <row r="5" spans="1:7" ht="25.5">
      <c r="A5" s="135"/>
      <c r="B5" s="135" t="s">
        <v>535</v>
      </c>
      <c r="C5" s="135"/>
    </row>
    <row r="6" spans="1:7" ht="25.5">
      <c r="A6" s="135"/>
      <c r="B6" s="135" t="s">
        <v>536</v>
      </c>
      <c r="C6" s="135"/>
    </row>
    <row r="7" spans="1:7" ht="25.5">
      <c r="A7" s="135"/>
      <c r="B7" s="135" t="s">
        <v>537</v>
      </c>
      <c r="C7" s="135"/>
    </row>
    <row r="8" spans="1:7" ht="25.5">
      <c r="A8" s="135"/>
      <c r="B8" s="135" t="s">
        <v>538</v>
      </c>
      <c r="C8" s="135"/>
    </row>
    <row r="9" spans="1:7" ht="25.5">
      <c r="A9" s="135"/>
      <c r="B9" s="135" t="s">
        <v>539</v>
      </c>
      <c r="C9" s="135" t="s">
        <v>540</v>
      </c>
    </row>
    <row r="10" spans="1:7" ht="25.5">
      <c r="A10" s="135"/>
      <c r="B10" s="135" t="s">
        <v>633</v>
      </c>
      <c r="C10" s="135" t="s">
        <v>541</v>
      </c>
    </row>
    <row r="11" spans="1:7" ht="25.5">
      <c r="A11" s="136"/>
      <c r="B11" s="136"/>
      <c r="C11" s="136"/>
      <c r="D11" s="55"/>
      <c r="E11" s="14"/>
      <c r="F11" s="14"/>
      <c r="G11" s="69">
        <v>4</v>
      </c>
    </row>
    <row r="12" spans="1:7" ht="25.5">
      <c r="A12" s="137">
        <v>306</v>
      </c>
      <c r="B12" s="135"/>
      <c r="C12" s="138" t="s">
        <v>387</v>
      </c>
      <c r="D12" s="55"/>
      <c r="E12" s="14"/>
      <c r="F12" s="14"/>
      <c r="G12" s="69">
        <v>33</v>
      </c>
    </row>
    <row r="13" spans="1:7" ht="25.5">
      <c r="A13" s="137">
        <v>307</v>
      </c>
      <c r="B13" s="135"/>
      <c r="C13" s="138" t="s">
        <v>388</v>
      </c>
    </row>
    <row r="15" spans="1:7" ht="21">
      <c r="B15" s="134" t="s">
        <v>542</v>
      </c>
      <c r="C15" s="134"/>
    </row>
    <row r="16" spans="1:7" ht="21">
      <c r="B16" s="134" t="s">
        <v>543</v>
      </c>
      <c r="C16" s="134"/>
    </row>
    <row r="18" spans="2:6" ht="21">
      <c r="B18" s="133" t="s">
        <v>544</v>
      </c>
      <c r="C18" s="139" t="s">
        <v>545</v>
      </c>
      <c r="D18" s="139" t="s">
        <v>634</v>
      </c>
      <c r="E18" s="139" t="s">
        <v>546</v>
      </c>
      <c r="F18" s="139" t="s">
        <v>635</v>
      </c>
    </row>
  </sheetData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5"/>
  <sheetViews>
    <sheetView topLeftCell="A33" workbookViewId="0">
      <selection activeCell="P39" sqref="P39"/>
    </sheetView>
  </sheetViews>
  <sheetFormatPr defaultRowHeight="16.5"/>
  <cols>
    <col min="7" max="8" width="9" hidden="1" customWidth="1"/>
    <col min="10" max="10" width="28" customWidth="1"/>
  </cols>
  <sheetData>
    <row r="1" spans="1:10" ht="33">
      <c r="A1" s="112" t="s">
        <v>0</v>
      </c>
      <c r="B1" s="113" t="s">
        <v>54</v>
      </c>
      <c r="C1" s="114" t="s">
        <v>66</v>
      </c>
      <c r="D1" s="115" t="s">
        <v>1</v>
      </c>
      <c r="E1" s="117" t="s">
        <v>4</v>
      </c>
      <c r="F1" s="117" t="s">
        <v>25</v>
      </c>
      <c r="G1" s="116"/>
      <c r="H1" s="118"/>
      <c r="I1" s="119" t="s">
        <v>55</v>
      </c>
      <c r="J1" s="118" t="s">
        <v>64</v>
      </c>
    </row>
    <row r="2" spans="1:10" ht="56.25">
      <c r="A2" s="89">
        <v>1</v>
      </c>
      <c r="B2" s="59" t="s">
        <v>56</v>
      </c>
      <c r="C2" s="7" t="s">
        <v>7</v>
      </c>
      <c r="D2" s="62" t="s">
        <v>164</v>
      </c>
      <c r="E2" s="160">
        <v>5</v>
      </c>
      <c r="F2" s="160">
        <v>5</v>
      </c>
      <c r="G2" s="4"/>
      <c r="H2" s="17"/>
      <c r="I2" s="17" t="s">
        <v>372</v>
      </c>
      <c r="J2" s="17" t="s">
        <v>406</v>
      </c>
    </row>
    <row r="3" spans="1:10" ht="63.75" customHeight="1">
      <c r="A3" s="89">
        <v>2</v>
      </c>
      <c r="B3" s="59" t="s">
        <v>56</v>
      </c>
      <c r="C3" s="7" t="s">
        <v>165</v>
      </c>
      <c r="D3" s="62" t="s">
        <v>166</v>
      </c>
      <c r="E3" s="160"/>
      <c r="F3" s="160"/>
      <c r="G3" s="4"/>
      <c r="H3" s="17"/>
      <c r="I3" s="17" t="s">
        <v>374</v>
      </c>
      <c r="J3" s="17" t="s">
        <v>407</v>
      </c>
    </row>
    <row r="4" spans="1:10" ht="54.75" customHeight="1">
      <c r="A4" s="90">
        <v>3</v>
      </c>
      <c r="B4" s="15" t="s">
        <v>56</v>
      </c>
      <c r="C4" s="63" t="s">
        <v>167</v>
      </c>
      <c r="D4" s="5" t="s">
        <v>49</v>
      </c>
      <c r="E4" s="62">
        <v>1</v>
      </c>
      <c r="F4" s="62">
        <v>1</v>
      </c>
      <c r="G4" s="5"/>
      <c r="H4" s="20"/>
      <c r="I4" s="20"/>
      <c r="J4" s="20" t="s">
        <v>408</v>
      </c>
    </row>
    <row r="5" spans="1:10" ht="48" customHeight="1">
      <c r="A5" s="89">
        <v>4</v>
      </c>
      <c r="B5" s="59" t="s">
        <v>56</v>
      </c>
      <c r="C5" s="7" t="s">
        <v>169</v>
      </c>
      <c r="D5" s="62" t="s">
        <v>166</v>
      </c>
      <c r="E5" s="62">
        <v>1</v>
      </c>
      <c r="F5" s="62">
        <v>1</v>
      </c>
      <c r="G5" s="17" t="e">
        <f>#REF!/15*60</f>
        <v>#REF!</v>
      </c>
      <c r="H5" s="17"/>
      <c r="I5" s="17" t="s">
        <v>374</v>
      </c>
      <c r="J5" s="20" t="s">
        <v>409</v>
      </c>
    </row>
    <row r="6" spans="1:10" ht="48" customHeight="1">
      <c r="A6" s="89">
        <v>5</v>
      </c>
      <c r="B6" s="59" t="s">
        <v>56</v>
      </c>
      <c r="C6" s="7" t="s">
        <v>170</v>
      </c>
      <c r="D6" s="62" t="s">
        <v>166</v>
      </c>
      <c r="E6" s="62">
        <v>2</v>
      </c>
      <c r="F6" s="62">
        <v>2</v>
      </c>
      <c r="G6" s="17" t="e">
        <f>#REF!/15*60</f>
        <v>#REF!</v>
      </c>
      <c r="H6" s="17"/>
      <c r="I6" s="17" t="s">
        <v>374</v>
      </c>
      <c r="J6" s="17" t="s">
        <v>410</v>
      </c>
    </row>
    <row r="7" spans="1:10" ht="1.5" hidden="1" customHeight="1">
      <c r="A7" s="89">
        <v>6</v>
      </c>
      <c r="B7" s="59" t="s">
        <v>56</v>
      </c>
      <c r="C7" s="7" t="s">
        <v>171</v>
      </c>
      <c r="D7" s="62" t="s">
        <v>166</v>
      </c>
      <c r="E7" s="62">
        <v>2</v>
      </c>
      <c r="F7" s="62">
        <v>2</v>
      </c>
      <c r="G7" s="17" t="e">
        <f>#REF!/15*60</f>
        <v>#REF!</v>
      </c>
      <c r="H7" s="17"/>
      <c r="I7" s="17" t="s">
        <v>374</v>
      </c>
      <c r="J7" s="20" t="s">
        <v>547</v>
      </c>
    </row>
    <row r="8" spans="1:10" ht="93.75" hidden="1">
      <c r="A8" s="89">
        <v>6</v>
      </c>
      <c r="B8" s="59" t="s">
        <v>56</v>
      </c>
      <c r="C8" s="7" t="s">
        <v>171</v>
      </c>
      <c r="D8" s="62" t="s">
        <v>166</v>
      </c>
      <c r="E8" s="62">
        <v>2</v>
      </c>
      <c r="F8" s="62">
        <v>2</v>
      </c>
      <c r="G8" s="17" t="e">
        <f>#REF!/15*60</f>
        <v>#REF!</v>
      </c>
      <c r="H8" s="17"/>
      <c r="I8" s="17" t="s">
        <v>374</v>
      </c>
      <c r="J8" s="20" t="s">
        <v>547</v>
      </c>
    </row>
    <row r="9" spans="1:10" ht="93.75" hidden="1">
      <c r="A9" s="89">
        <v>6</v>
      </c>
      <c r="B9" s="59" t="s">
        <v>56</v>
      </c>
      <c r="C9" s="7" t="s">
        <v>171</v>
      </c>
      <c r="D9" s="62" t="s">
        <v>166</v>
      </c>
      <c r="E9" s="62">
        <v>2</v>
      </c>
      <c r="F9" s="62">
        <v>2</v>
      </c>
      <c r="G9" s="17" t="e">
        <f>#REF!/15*60</f>
        <v>#REF!</v>
      </c>
      <c r="H9" s="17"/>
      <c r="I9" s="17" t="s">
        <v>374</v>
      </c>
      <c r="J9" s="20" t="s">
        <v>547</v>
      </c>
    </row>
    <row r="10" spans="1:10" ht="93.75" hidden="1">
      <c r="A10" s="89">
        <v>6</v>
      </c>
      <c r="B10" s="59" t="s">
        <v>56</v>
      </c>
      <c r="C10" s="7" t="s">
        <v>171</v>
      </c>
      <c r="D10" s="62" t="s">
        <v>166</v>
      </c>
      <c r="E10" s="62">
        <v>2</v>
      </c>
      <c r="F10" s="62">
        <v>2</v>
      </c>
      <c r="G10" s="17" t="e">
        <f>#REF!/15*60</f>
        <v>#REF!</v>
      </c>
      <c r="H10" s="17"/>
      <c r="I10" s="17" t="s">
        <v>374</v>
      </c>
      <c r="J10" s="20" t="s">
        <v>547</v>
      </c>
    </row>
    <row r="11" spans="1:10" ht="93.75" hidden="1">
      <c r="A11" s="89">
        <v>6</v>
      </c>
      <c r="B11" s="59" t="s">
        <v>56</v>
      </c>
      <c r="C11" s="7" t="s">
        <v>171</v>
      </c>
      <c r="D11" s="62" t="s">
        <v>166</v>
      </c>
      <c r="E11" s="62">
        <v>2</v>
      </c>
      <c r="F11" s="62">
        <v>2</v>
      </c>
      <c r="G11" s="17" t="e">
        <f>#REF!/15*60</f>
        <v>#REF!</v>
      </c>
      <c r="H11" s="17"/>
      <c r="I11" s="17" t="s">
        <v>374</v>
      </c>
      <c r="J11" s="20" t="s">
        <v>547</v>
      </c>
    </row>
    <row r="12" spans="1:10" ht="93.75" hidden="1">
      <c r="A12" s="89">
        <v>6</v>
      </c>
      <c r="B12" s="59" t="s">
        <v>56</v>
      </c>
      <c r="C12" s="7" t="s">
        <v>171</v>
      </c>
      <c r="D12" s="62" t="s">
        <v>166</v>
      </c>
      <c r="E12" s="62">
        <v>2</v>
      </c>
      <c r="F12" s="62">
        <v>2</v>
      </c>
      <c r="G12" s="17" t="e">
        <f>#REF!/15*60</f>
        <v>#REF!</v>
      </c>
      <c r="H12" s="17"/>
      <c r="I12" s="17" t="s">
        <v>374</v>
      </c>
      <c r="J12" s="20" t="s">
        <v>547</v>
      </c>
    </row>
    <row r="13" spans="1:10" ht="93.75" hidden="1">
      <c r="A13" s="89">
        <v>6</v>
      </c>
      <c r="B13" s="59" t="s">
        <v>56</v>
      </c>
      <c r="C13" s="7" t="s">
        <v>171</v>
      </c>
      <c r="D13" s="62" t="s">
        <v>166</v>
      </c>
      <c r="E13" s="62">
        <v>2</v>
      </c>
      <c r="F13" s="62">
        <v>2</v>
      </c>
      <c r="G13" s="17" t="e">
        <f>#REF!/15*60</f>
        <v>#REF!</v>
      </c>
      <c r="H13" s="17"/>
      <c r="I13" s="17" t="s">
        <v>374</v>
      </c>
      <c r="J13" s="20" t="s">
        <v>547</v>
      </c>
    </row>
    <row r="14" spans="1:10" ht="93.75" hidden="1">
      <c r="A14" s="89">
        <v>6</v>
      </c>
      <c r="B14" s="59" t="s">
        <v>56</v>
      </c>
      <c r="C14" s="7" t="s">
        <v>171</v>
      </c>
      <c r="D14" s="62" t="s">
        <v>166</v>
      </c>
      <c r="E14" s="62">
        <v>2</v>
      </c>
      <c r="F14" s="62">
        <v>2</v>
      </c>
      <c r="G14" s="17" t="e">
        <f>#REF!/15*60</f>
        <v>#REF!</v>
      </c>
      <c r="H14" s="17"/>
      <c r="I14" s="17" t="s">
        <v>374</v>
      </c>
      <c r="J14" s="20" t="s">
        <v>547</v>
      </c>
    </row>
    <row r="15" spans="1:10" ht="93.75" hidden="1">
      <c r="A15" s="89">
        <v>6</v>
      </c>
      <c r="B15" s="59" t="s">
        <v>56</v>
      </c>
      <c r="C15" s="7" t="s">
        <v>171</v>
      </c>
      <c r="D15" s="62" t="s">
        <v>166</v>
      </c>
      <c r="E15" s="62">
        <v>2</v>
      </c>
      <c r="F15" s="62">
        <v>2</v>
      </c>
      <c r="G15" s="17" t="e">
        <f>#REF!/15*60</f>
        <v>#REF!</v>
      </c>
      <c r="H15" s="17"/>
      <c r="I15" s="17" t="s">
        <v>374</v>
      </c>
      <c r="J15" s="20" t="s">
        <v>547</v>
      </c>
    </row>
    <row r="16" spans="1:10" ht="93.75" hidden="1">
      <c r="A16" s="89">
        <v>6</v>
      </c>
      <c r="B16" s="59" t="s">
        <v>56</v>
      </c>
      <c r="C16" s="7" t="s">
        <v>171</v>
      </c>
      <c r="D16" s="62" t="s">
        <v>166</v>
      </c>
      <c r="E16" s="62">
        <v>2</v>
      </c>
      <c r="F16" s="62">
        <v>2</v>
      </c>
      <c r="G16" s="17" t="e">
        <f>#REF!/15*60</f>
        <v>#REF!</v>
      </c>
      <c r="H16" s="17"/>
      <c r="I16" s="17" t="s">
        <v>374</v>
      </c>
      <c r="J16" s="20" t="s">
        <v>547</v>
      </c>
    </row>
    <row r="17" spans="1:10" ht="93" customHeight="1">
      <c r="A17" s="89">
        <v>6</v>
      </c>
      <c r="B17" s="59" t="s">
        <v>56</v>
      </c>
      <c r="C17" s="7" t="s">
        <v>171</v>
      </c>
      <c r="D17" s="62" t="s">
        <v>166</v>
      </c>
      <c r="E17" s="62">
        <v>2</v>
      </c>
      <c r="F17" s="62">
        <v>2</v>
      </c>
      <c r="G17" s="17" t="e">
        <f>#REF!/15*60</f>
        <v>#REF!</v>
      </c>
      <c r="H17" s="17"/>
      <c r="I17" s="17" t="s">
        <v>374</v>
      </c>
      <c r="J17" s="20" t="s">
        <v>411</v>
      </c>
    </row>
    <row r="18" spans="1:10" ht="3.75" hidden="1" customHeight="1">
      <c r="A18" s="120"/>
      <c r="B18" s="120"/>
      <c r="C18" s="121"/>
      <c r="D18" s="122"/>
      <c r="E18" s="123"/>
      <c r="F18" s="123"/>
      <c r="G18" s="124"/>
      <c r="H18" s="124"/>
      <c r="I18" s="123"/>
      <c r="J18" s="124"/>
    </row>
    <row r="19" spans="1:10" ht="16.5" hidden="1" customHeight="1">
      <c r="A19" s="120"/>
      <c r="B19" s="120"/>
      <c r="C19" s="121"/>
      <c r="D19" s="122"/>
      <c r="E19" s="123"/>
      <c r="F19" s="123"/>
      <c r="G19" s="124"/>
      <c r="H19" s="124"/>
      <c r="I19" s="123"/>
      <c r="J19" s="124"/>
    </row>
    <row r="20" spans="1:10" ht="16.5" hidden="1" customHeight="1">
      <c r="A20" s="120"/>
      <c r="B20" s="120"/>
      <c r="C20" s="121"/>
      <c r="D20" s="122"/>
      <c r="E20" s="123"/>
      <c r="F20" s="123"/>
      <c r="G20" s="124"/>
      <c r="H20" s="124"/>
      <c r="I20" s="123"/>
      <c r="J20" s="124"/>
    </row>
    <row r="21" spans="1:10" ht="16.5" hidden="1" customHeight="1">
      <c r="A21" s="120"/>
      <c r="B21" s="120"/>
      <c r="C21" s="121"/>
      <c r="D21" s="122"/>
      <c r="E21" s="123"/>
      <c r="F21" s="123"/>
      <c r="G21" s="124"/>
      <c r="H21" s="124"/>
      <c r="I21" s="123"/>
      <c r="J21" s="124"/>
    </row>
    <row r="22" spans="1:10" ht="16.5" hidden="1" customHeight="1">
      <c r="A22" s="120"/>
      <c r="B22" s="120"/>
      <c r="C22" s="121"/>
      <c r="D22" s="122"/>
      <c r="E22" s="123"/>
      <c r="F22" s="123"/>
      <c r="G22" s="124"/>
      <c r="H22" s="124"/>
      <c r="I22" s="123"/>
      <c r="J22" s="124"/>
    </row>
    <row r="23" spans="1:10" ht="16.5" hidden="1" customHeight="1">
      <c r="A23" s="120"/>
      <c r="B23" s="120"/>
      <c r="C23" s="121"/>
      <c r="D23" s="122"/>
      <c r="E23" s="123"/>
      <c r="F23" s="123"/>
      <c r="G23" s="124"/>
      <c r="H23" s="124"/>
      <c r="I23" s="123"/>
      <c r="J23" s="124"/>
    </row>
    <row r="24" spans="1:10" ht="16.5" hidden="1" customHeight="1">
      <c r="A24" s="120"/>
      <c r="B24" s="120"/>
      <c r="C24" s="121"/>
      <c r="D24" s="122"/>
      <c r="E24" s="123"/>
      <c r="F24" s="123"/>
      <c r="G24" s="126"/>
      <c r="H24" s="126"/>
      <c r="I24" s="123"/>
      <c r="J24" s="124"/>
    </row>
    <row r="25" spans="1:10" ht="16.5" hidden="1" customHeight="1">
      <c r="A25" s="120"/>
      <c r="B25" s="120"/>
      <c r="C25" s="121"/>
      <c r="D25" s="122"/>
      <c r="E25" s="123"/>
      <c r="F25" s="123"/>
      <c r="G25" s="124"/>
      <c r="H25" s="124"/>
      <c r="I25" s="123"/>
      <c r="J25" s="124"/>
    </row>
    <row r="26" spans="1:10" ht="16.5" hidden="1" customHeight="1">
      <c r="A26" s="120"/>
      <c r="B26" s="120"/>
      <c r="C26" s="121"/>
      <c r="D26" s="122"/>
      <c r="E26" s="123"/>
      <c r="F26" s="123"/>
      <c r="G26" s="124"/>
      <c r="H26" s="124"/>
      <c r="I26" s="123"/>
      <c r="J26" s="127"/>
    </row>
    <row r="27" spans="1:10" ht="31.5">
      <c r="A27" s="120">
        <v>226</v>
      </c>
      <c r="B27" s="120" t="s">
        <v>61</v>
      </c>
      <c r="C27" s="121" t="s">
        <v>324</v>
      </c>
      <c r="D27" s="122" t="s">
        <v>310</v>
      </c>
      <c r="E27" s="123">
        <v>1</v>
      </c>
      <c r="F27" s="123">
        <v>1</v>
      </c>
      <c r="G27" s="128"/>
      <c r="H27" s="129"/>
      <c r="I27" s="123" t="s">
        <v>379</v>
      </c>
      <c r="J27" s="129" t="s">
        <v>491</v>
      </c>
    </row>
    <row r="28" spans="1:10" ht="47.25">
      <c r="A28" s="130">
        <v>227</v>
      </c>
      <c r="B28" s="120" t="s">
        <v>62</v>
      </c>
      <c r="C28" s="121" t="s">
        <v>325</v>
      </c>
      <c r="D28" s="122" t="s">
        <v>310</v>
      </c>
      <c r="E28" s="123" t="s">
        <v>23</v>
      </c>
      <c r="F28" s="123" t="s">
        <v>23</v>
      </c>
      <c r="G28" s="125"/>
      <c r="H28" s="131"/>
      <c r="I28" s="123" t="s">
        <v>379</v>
      </c>
      <c r="J28" s="129"/>
    </row>
    <row r="29" spans="1:10" ht="47.25">
      <c r="A29" s="130">
        <v>228</v>
      </c>
      <c r="B29" s="120" t="s">
        <v>62</v>
      </c>
      <c r="C29" s="121" t="s">
        <v>326</v>
      </c>
      <c r="D29" s="122" t="s">
        <v>310</v>
      </c>
      <c r="E29" s="123" t="s">
        <v>23</v>
      </c>
      <c r="F29" s="123" t="s">
        <v>23</v>
      </c>
      <c r="G29" s="125"/>
      <c r="H29" s="131"/>
      <c r="I29" s="123" t="s">
        <v>379</v>
      </c>
      <c r="J29" s="129"/>
    </row>
    <row r="30" spans="1:10" ht="31.5">
      <c r="A30" s="130">
        <v>229</v>
      </c>
      <c r="B30" s="120" t="s">
        <v>62</v>
      </c>
      <c r="C30" s="121" t="s">
        <v>327</v>
      </c>
      <c r="D30" s="122" t="s">
        <v>310</v>
      </c>
      <c r="E30" s="123">
        <v>1</v>
      </c>
      <c r="F30" s="123">
        <v>1</v>
      </c>
      <c r="G30" s="125"/>
      <c r="H30" s="131"/>
      <c r="I30" s="123" t="s">
        <v>379</v>
      </c>
      <c r="J30" s="129" t="s">
        <v>492</v>
      </c>
    </row>
    <row r="31" spans="1:10" ht="47.25">
      <c r="A31" s="130">
        <v>230</v>
      </c>
      <c r="B31" s="120" t="s">
        <v>62</v>
      </c>
      <c r="C31" s="121" t="s">
        <v>328</v>
      </c>
      <c r="D31" s="122" t="s">
        <v>310</v>
      </c>
      <c r="E31" s="123" t="s">
        <v>23</v>
      </c>
      <c r="F31" s="123" t="s">
        <v>23</v>
      </c>
      <c r="G31" s="125"/>
      <c r="H31" s="131"/>
      <c r="I31" s="123" t="s">
        <v>379</v>
      </c>
      <c r="J31" s="129"/>
    </row>
    <row r="32" spans="1:10" ht="31.5">
      <c r="A32" s="130">
        <v>231</v>
      </c>
      <c r="B32" s="120" t="s">
        <v>62</v>
      </c>
      <c r="C32" s="121" t="s">
        <v>329</v>
      </c>
      <c r="D32" s="122" t="s">
        <v>310</v>
      </c>
      <c r="E32" s="123" t="s">
        <v>23</v>
      </c>
      <c r="F32" s="123" t="s">
        <v>23</v>
      </c>
      <c r="G32" s="125"/>
      <c r="H32" s="131"/>
      <c r="I32" s="123" t="s">
        <v>379</v>
      </c>
      <c r="J32" s="129"/>
    </row>
    <row r="33" spans="1:10" ht="63">
      <c r="A33" s="130">
        <v>232</v>
      </c>
      <c r="B33" s="120" t="s">
        <v>62</v>
      </c>
      <c r="C33" s="121" t="s">
        <v>548</v>
      </c>
      <c r="D33" s="122" t="s">
        <v>310</v>
      </c>
      <c r="E33" s="123">
        <v>4</v>
      </c>
      <c r="F33" s="123">
        <v>4</v>
      </c>
      <c r="G33" s="125"/>
      <c r="H33" s="131"/>
      <c r="I33" s="123" t="s">
        <v>379</v>
      </c>
      <c r="J33" s="129" t="s">
        <v>493</v>
      </c>
    </row>
    <row r="34" spans="1:10" ht="31.5">
      <c r="A34" s="130">
        <v>233</v>
      </c>
      <c r="B34" s="120" t="s">
        <v>62</v>
      </c>
      <c r="C34" s="121" t="s">
        <v>331</v>
      </c>
      <c r="D34" s="122" t="s">
        <v>332</v>
      </c>
      <c r="E34" s="123">
        <v>1</v>
      </c>
      <c r="F34" s="123">
        <v>1</v>
      </c>
      <c r="G34" s="125"/>
      <c r="H34" s="131"/>
      <c r="I34" s="123" t="s">
        <v>380</v>
      </c>
      <c r="J34" s="129" t="s">
        <v>494</v>
      </c>
    </row>
    <row r="35" spans="1:10" ht="47.25">
      <c r="A35" s="130">
        <v>234</v>
      </c>
      <c r="B35" s="120" t="s">
        <v>62</v>
      </c>
      <c r="C35" s="121" t="s">
        <v>333</v>
      </c>
      <c r="D35" s="122" t="s">
        <v>332</v>
      </c>
      <c r="E35" s="123">
        <v>1</v>
      </c>
      <c r="F35" s="123">
        <v>1</v>
      </c>
      <c r="G35" s="125"/>
      <c r="H35" s="131"/>
      <c r="I35" s="123" t="s">
        <v>380</v>
      </c>
      <c r="J35" s="129" t="s">
        <v>495</v>
      </c>
    </row>
    <row r="36" spans="1:10" ht="47.25">
      <c r="A36" s="130">
        <v>235</v>
      </c>
      <c r="B36" s="120" t="s">
        <v>62</v>
      </c>
      <c r="C36" s="121" t="s">
        <v>334</v>
      </c>
      <c r="D36" s="122" t="s">
        <v>332</v>
      </c>
      <c r="E36" s="123">
        <v>2</v>
      </c>
      <c r="F36" s="123">
        <v>2</v>
      </c>
      <c r="G36" s="125"/>
      <c r="H36" s="131"/>
      <c r="I36" s="123" t="s">
        <v>380</v>
      </c>
      <c r="J36" s="129" t="s">
        <v>496</v>
      </c>
    </row>
    <row r="37" spans="1:10" ht="31.5">
      <c r="A37" s="130">
        <v>236</v>
      </c>
      <c r="B37" s="120" t="s">
        <v>62</v>
      </c>
      <c r="C37" s="121" t="s">
        <v>335</v>
      </c>
      <c r="D37" s="122" t="s">
        <v>332</v>
      </c>
      <c r="E37" s="123">
        <v>1</v>
      </c>
      <c r="F37" s="123">
        <v>1</v>
      </c>
      <c r="G37" s="125"/>
      <c r="H37" s="131"/>
      <c r="I37" s="123" t="s">
        <v>380</v>
      </c>
      <c r="J37" s="129" t="s">
        <v>497</v>
      </c>
    </row>
    <row r="38" spans="1:10" ht="63">
      <c r="A38" s="130">
        <v>237</v>
      </c>
      <c r="B38" s="120" t="s">
        <v>62</v>
      </c>
      <c r="C38" s="121" t="s">
        <v>549</v>
      </c>
      <c r="D38" s="122" t="s">
        <v>332</v>
      </c>
      <c r="E38" s="123">
        <v>2</v>
      </c>
      <c r="F38" s="123">
        <v>2</v>
      </c>
      <c r="G38" s="125"/>
      <c r="H38" s="131"/>
      <c r="I38" s="123" t="s">
        <v>380</v>
      </c>
      <c r="J38" s="129" t="s">
        <v>498</v>
      </c>
    </row>
    <row r="39" spans="1:10" ht="93.75">
      <c r="A39" s="89">
        <v>238</v>
      </c>
      <c r="B39" s="59" t="s">
        <v>62</v>
      </c>
      <c r="C39" s="48" t="s">
        <v>147</v>
      </c>
      <c r="D39" s="60" t="s">
        <v>332</v>
      </c>
      <c r="E39" s="62">
        <v>1</v>
      </c>
      <c r="F39" s="62">
        <v>1</v>
      </c>
      <c r="G39" s="1"/>
      <c r="H39" s="58"/>
      <c r="I39" s="62" t="s">
        <v>380</v>
      </c>
      <c r="J39" s="21" t="s">
        <v>499</v>
      </c>
    </row>
    <row r="40" spans="1:10" ht="37.5">
      <c r="A40" s="89">
        <v>239</v>
      </c>
      <c r="B40" s="59" t="s">
        <v>62</v>
      </c>
      <c r="C40" s="48" t="s">
        <v>148</v>
      </c>
      <c r="D40" s="60" t="s">
        <v>332</v>
      </c>
      <c r="E40" s="62">
        <v>1</v>
      </c>
      <c r="F40" s="62">
        <v>1</v>
      </c>
      <c r="G40" s="1"/>
      <c r="H40" s="58"/>
      <c r="I40" s="62" t="s">
        <v>380</v>
      </c>
      <c r="J40" s="21" t="s">
        <v>500</v>
      </c>
    </row>
    <row r="41" spans="1:10" ht="56.25">
      <c r="A41" s="89">
        <v>240</v>
      </c>
      <c r="B41" s="59" t="s">
        <v>62</v>
      </c>
      <c r="C41" s="48" t="s">
        <v>149</v>
      </c>
      <c r="D41" s="60" t="s">
        <v>332</v>
      </c>
      <c r="E41" s="62">
        <v>2</v>
      </c>
      <c r="F41" s="62">
        <v>2</v>
      </c>
      <c r="G41" s="1"/>
      <c r="H41" s="58"/>
      <c r="I41" s="62" t="s">
        <v>380</v>
      </c>
      <c r="J41" s="17" t="s">
        <v>550</v>
      </c>
    </row>
    <row r="42" spans="1:10" ht="56.25">
      <c r="A42" s="89">
        <v>241</v>
      </c>
      <c r="B42" s="59" t="s">
        <v>63</v>
      </c>
      <c r="C42" s="48" t="s">
        <v>150</v>
      </c>
      <c r="D42" s="60" t="s">
        <v>332</v>
      </c>
      <c r="E42" s="62">
        <v>1</v>
      </c>
      <c r="F42" s="62">
        <v>1</v>
      </c>
      <c r="G42" s="1"/>
      <c r="H42" s="58"/>
      <c r="I42" s="62" t="s">
        <v>380</v>
      </c>
      <c r="J42" s="21" t="s">
        <v>551</v>
      </c>
    </row>
    <row r="43" spans="1:10" ht="56.25">
      <c r="A43" s="89">
        <v>242</v>
      </c>
      <c r="B43" s="59" t="s">
        <v>63</v>
      </c>
      <c r="C43" s="48" t="s">
        <v>151</v>
      </c>
      <c r="D43" s="60" t="s">
        <v>332</v>
      </c>
      <c r="E43" s="62">
        <v>2</v>
      </c>
      <c r="F43" s="62">
        <v>2</v>
      </c>
      <c r="G43" s="1"/>
      <c r="H43" s="58"/>
      <c r="I43" s="62" t="s">
        <v>380</v>
      </c>
      <c r="J43" s="21" t="s">
        <v>552</v>
      </c>
    </row>
    <row r="44" spans="1:10" ht="56.25">
      <c r="A44" s="89">
        <v>243</v>
      </c>
      <c r="B44" s="59" t="s">
        <v>63</v>
      </c>
      <c r="C44" s="48" t="s">
        <v>337</v>
      </c>
      <c r="D44" s="60" t="s">
        <v>332</v>
      </c>
      <c r="E44" s="62">
        <v>1</v>
      </c>
      <c r="F44" s="62">
        <v>1</v>
      </c>
      <c r="G44" s="1"/>
      <c r="H44" s="58"/>
      <c r="I44" s="62" t="s">
        <v>380</v>
      </c>
      <c r="J44" s="17" t="s">
        <v>553</v>
      </c>
    </row>
    <row r="45" spans="1:10" ht="93.75">
      <c r="A45" s="89">
        <v>244</v>
      </c>
      <c r="B45" s="59" t="s">
        <v>63</v>
      </c>
      <c r="C45" s="48" t="s">
        <v>338</v>
      </c>
      <c r="D45" s="60" t="s">
        <v>332</v>
      </c>
      <c r="E45" s="62">
        <v>2</v>
      </c>
      <c r="F45" s="62">
        <v>2</v>
      </c>
      <c r="G45" s="1"/>
      <c r="H45" s="58"/>
      <c r="I45" s="62" t="s">
        <v>380</v>
      </c>
      <c r="J45" s="21" t="s">
        <v>554</v>
      </c>
    </row>
    <row r="46" spans="1:10" ht="93.75">
      <c r="A46" s="90">
        <v>246</v>
      </c>
      <c r="B46" s="15" t="s">
        <v>63</v>
      </c>
      <c r="C46" s="63" t="s">
        <v>339</v>
      </c>
      <c r="D46" s="5"/>
      <c r="E46" s="62">
        <v>0</v>
      </c>
      <c r="F46" s="62">
        <v>0</v>
      </c>
      <c r="G46" s="1"/>
      <c r="H46" s="58"/>
      <c r="I46" s="70"/>
      <c r="J46" s="71"/>
    </row>
    <row r="47" spans="1:10" ht="93.75">
      <c r="A47" s="89">
        <v>247</v>
      </c>
      <c r="B47" s="59" t="s">
        <v>63</v>
      </c>
      <c r="C47" s="48" t="s">
        <v>152</v>
      </c>
      <c r="D47" s="60" t="s">
        <v>332</v>
      </c>
      <c r="E47" s="62">
        <v>2</v>
      </c>
      <c r="F47" s="62">
        <v>2</v>
      </c>
      <c r="G47" s="1"/>
      <c r="H47" s="58"/>
      <c r="I47" s="62" t="s">
        <v>380</v>
      </c>
      <c r="J47" s="21" t="s">
        <v>555</v>
      </c>
    </row>
    <row r="48" spans="1:10" ht="75">
      <c r="A48" s="89">
        <v>248</v>
      </c>
      <c r="B48" s="59" t="s">
        <v>63</v>
      </c>
      <c r="C48" s="48" t="s">
        <v>153</v>
      </c>
      <c r="D48" s="60" t="s">
        <v>332</v>
      </c>
      <c r="E48" s="62">
        <v>1</v>
      </c>
      <c r="F48" s="62">
        <v>1</v>
      </c>
      <c r="G48" s="1"/>
      <c r="H48" s="58"/>
      <c r="I48" s="62" t="s">
        <v>380</v>
      </c>
      <c r="J48" s="21" t="s">
        <v>556</v>
      </c>
    </row>
    <row r="49" spans="1:10" ht="56.25">
      <c r="A49" s="89">
        <v>249</v>
      </c>
      <c r="B49" s="59" t="s">
        <v>63</v>
      </c>
      <c r="C49" s="48" t="s">
        <v>154</v>
      </c>
      <c r="D49" s="60" t="s">
        <v>332</v>
      </c>
      <c r="E49" s="62">
        <v>1</v>
      </c>
      <c r="F49" s="62">
        <v>1</v>
      </c>
      <c r="G49" s="1"/>
      <c r="H49" s="58"/>
      <c r="I49" s="62" t="s">
        <v>380</v>
      </c>
      <c r="J49" s="21" t="s">
        <v>557</v>
      </c>
    </row>
    <row r="50" spans="1:10" ht="56.25">
      <c r="A50" s="89">
        <v>250</v>
      </c>
      <c r="B50" s="59" t="s">
        <v>63</v>
      </c>
      <c r="C50" s="7" t="s">
        <v>340</v>
      </c>
      <c r="D50" s="66" t="s">
        <v>155</v>
      </c>
      <c r="E50" s="62">
        <v>1</v>
      </c>
      <c r="F50" s="62">
        <v>1</v>
      </c>
      <c r="G50" s="1"/>
      <c r="H50" s="58"/>
      <c r="I50" s="62" t="s">
        <v>381</v>
      </c>
      <c r="J50" s="21" t="s">
        <v>558</v>
      </c>
    </row>
    <row r="51" spans="1:10" ht="56.25">
      <c r="A51" s="89">
        <v>251</v>
      </c>
      <c r="B51" s="59" t="s">
        <v>63</v>
      </c>
      <c r="C51" s="48" t="s">
        <v>341</v>
      </c>
      <c r="D51" s="66" t="s">
        <v>155</v>
      </c>
      <c r="E51" s="62">
        <v>1</v>
      </c>
      <c r="F51" s="62">
        <v>1</v>
      </c>
      <c r="G51" s="1"/>
      <c r="H51" s="58"/>
      <c r="I51" s="62" t="s">
        <v>381</v>
      </c>
      <c r="J51" s="21" t="s">
        <v>559</v>
      </c>
    </row>
    <row r="52" spans="1:10" ht="56.25">
      <c r="A52" s="89">
        <v>252</v>
      </c>
      <c r="B52" s="59" t="s">
        <v>63</v>
      </c>
      <c r="C52" s="48" t="s">
        <v>342</v>
      </c>
      <c r="D52" s="66" t="s">
        <v>155</v>
      </c>
      <c r="E52" s="62">
        <v>1</v>
      </c>
      <c r="F52" s="62">
        <v>1</v>
      </c>
      <c r="G52" s="1"/>
      <c r="H52" s="58"/>
      <c r="I52" s="62" t="s">
        <v>381</v>
      </c>
      <c r="J52" s="21" t="s">
        <v>560</v>
      </c>
    </row>
    <row r="53" spans="1:10" ht="37.5">
      <c r="A53" s="89">
        <v>253</v>
      </c>
      <c r="B53" s="59" t="s">
        <v>63</v>
      </c>
      <c r="C53" s="67" t="s">
        <v>343</v>
      </c>
      <c r="D53" s="66" t="s">
        <v>155</v>
      </c>
      <c r="E53" s="62">
        <v>1</v>
      </c>
      <c r="F53" s="62">
        <v>1</v>
      </c>
      <c r="G53" s="1"/>
      <c r="H53" s="58"/>
      <c r="I53" s="62" t="s">
        <v>381</v>
      </c>
      <c r="J53" s="21" t="s">
        <v>561</v>
      </c>
    </row>
    <row r="54" spans="1:10" ht="37.5">
      <c r="A54" s="89">
        <v>254</v>
      </c>
      <c r="B54" s="59" t="s">
        <v>63</v>
      </c>
      <c r="C54" s="67" t="s">
        <v>8</v>
      </c>
      <c r="D54" s="66" t="s">
        <v>155</v>
      </c>
      <c r="E54" s="62">
        <v>1</v>
      </c>
      <c r="F54" s="62">
        <v>1</v>
      </c>
      <c r="G54" s="1"/>
      <c r="H54" s="58"/>
      <c r="I54" s="62" t="s">
        <v>381</v>
      </c>
      <c r="J54" s="21" t="s">
        <v>562</v>
      </c>
    </row>
    <row r="55" spans="1:10" ht="37.5">
      <c r="A55" s="89">
        <v>255</v>
      </c>
      <c r="B55" s="59" t="s">
        <v>63</v>
      </c>
      <c r="C55" s="67" t="s">
        <v>9</v>
      </c>
      <c r="D55" s="66" t="s">
        <v>155</v>
      </c>
      <c r="E55" s="62">
        <v>1</v>
      </c>
      <c r="F55" s="62">
        <v>1</v>
      </c>
      <c r="G55" s="1"/>
      <c r="H55" s="58"/>
      <c r="I55" s="62" t="s">
        <v>381</v>
      </c>
      <c r="J55" s="21" t="s">
        <v>563</v>
      </c>
    </row>
  </sheetData>
  <mergeCells count="2">
    <mergeCell ref="E2:E3"/>
    <mergeCell ref="F2:F3"/>
  </mergeCells>
  <phoneticPr fontId="2" type="noConversion"/>
  <pageMargins left="0.19685039370078741" right="0.19685039370078741" top="0.39370078740157483" bottom="0.39370078740157483" header="0.39370078740157483" footer="0.3937007874015748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L4" sqref="L4"/>
    </sheetView>
  </sheetViews>
  <sheetFormatPr defaultRowHeight="16.5"/>
  <cols>
    <col min="1" max="1" width="7.375" customWidth="1"/>
    <col min="7" max="7" width="8.25" customWidth="1"/>
    <col min="9" max="9" width="17.125" customWidth="1"/>
  </cols>
  <sheetData>
    <row r="1" spans="1:9" ht="37.5">
      <c r="A1" s="87" t="s">
        <v>0</v>
      </c>
      <c r="B1" s="28" t="s">
        <v>54</v>
      </c>
      <c r="C1" s="52" t="s">
        <v>66</v>
      </c>
      <c r="D1" s="53" t="s">
        <v>1</v>
      </c>
      <c r="E1" s="29" t="s">
        <v>50</v>
      </c>
      <c r="F1" s="13" t="s">
        <v>4</v>
      </c>
      <c r="G1" s="13" t="s">
        <v>25</v>
      </c>
      <c r="H1" s="42" t="s">
        <v>55</v>
      </c>
      <c r="I1" s="31" t="s">
        <v>64</v>
      </c>
    </row>
    <row r="2" spans="1:9" ht="18.75" hidden="1">
      <c r="A2" s="89"/>
      <c r="B2" s="59"/>
      <c r="C2" s="7"/>
      <c r="D2" s="62"/>
      <c r="E2" s="62"/>
      <c r="F2" s="62"/>
      <c r="G2" s="62"/>
      <c r="H2" s="17"/>
      <c r="I2" s="20"/>
    </row>
    <row r="3" spans="1:9" ht="56.25">
      <c r="A3" s="89">
        <v>7</v>
      </c>
      <c r="B3" s="59" t="s">
        <v>56</v>
      </c>
      <c r="C3" s="7" t="s">
        <v>172</v>
      </c>
      <c r="D3" s="62" t="s">
        <v>166</v>
      </c>
      <c r="E3" s="62">
        <v>7.8E-2</v>
      </c>
      <c r="F3" s="62">
        <v>1</v>
      </c>
      <c r="G3" s="62">
        <v>1</v>
      </c>
      <c r="H3" s="17" t="s">
        <v>374</v>
      </c>
      <c r="I3" s="21" t="s">
        <v>412</v>
      </c>
    </row>
    <row r="4" spans="1:9" ht="75">
      <c r="A4" s="89">
        <v>8</v>
      </c>
      <c r="B4" s="59" t="s">
        <v>56</v>
      </c>
      <c r="C4" s="7" t="s">
        <v>173</v>
      </c>
      <c r="D4" s="62" t="s">
        <v>166</v>
      </c>
      <c r="E4" s="62">
        <v>0.16</v>
      </c>
      <c r="F4" s="62">
        <v>2</v>
      </c>
      <c r="G4" s="62">
        <v>2</v>
      </c>
      <c r="H4" s="17" t="s">
        <v>374</v>
      </c>
      <c r="I4" s="17" t="s">
        <v>413</v>
      </c>
    </row>
    <row r="5" spans="1:9" ht="75">
      <c r="A5" s="89">
        <v>9</v>
      </c>
      <c r="B5" s="59" t="s">
        <v>56</v>
      </c>
      <c r="C5" s="7" t="s">
        <v>174</v>
      </c>
      <c r="D5" s="62" t="s">
        <v>166</v>
      </c>
      <c r="E5" s="62">
        <v>0.12</v>
      </c>
      <c r="F5" s="62">
        <v>1</v>
      </c>
      <c r="G5" s="62">
        <v>1</v>
      </c>
      <c r="H5" s="17" t="s">
        <v>374</v>
      </c>
      <c r="I5" s="17" t="s">
        <v>414</v>
      </c>
    </row>
    <row r="6" spans="1:9" ht="93.75">
      <c r="A6" s="89">
        <v>10</v>
      </c>
      <c r="B6" s="59" t="s">
        <v>56</v>
      </c>
      <c r="C6" s="7" t="s">
        <v>175</v>
      </c>
      <c r="D6" s="62" t="s">
        <v>166</v>
      </c>
      <c r="E6" s="62">
        <v>0.14000000000000001</v>
      </c>
      <c r="F6" s="62">
        <v>1</v>
      </c>
      <c r="G6" s="62">
        <v>1</v>
      </c>
      <c r="H6" s="17" t="s">
        <v>374</v>
      </c>
      <c r="I6" s="17" t="s">
        <v>415</v>
      </c>
    </row>
    <row r="7" spans="1:9" ht="56.25">
      <c r="A7" s="89">
        <v>11</v>
      </c>
      <c r="B7" s="59" t="s">
        <v>56</v>
      </c>
      <c r="C7" s="7" t="s">
        <v>176</v>
      </c>
      <c r="D7" s="62" t="s">
        <v>166</v>
      </c>
      <c r="E7" s="62">
        <v>0.12</v>
      </c>
      <c r="F7" s="62">
        <v>1</v>
      </c>
      <c r="G7" s="62">
        <v>1</v>
      </c>
      <c r="H7" s="17" t="s">
        <v>374</v>
      </c>
      <c r="I7" s="17" t="s">
        <v>416</v>
      </c>
    </row>
    <row r="8" spans="1:9" ht="56.25">
      <c r="A8" s="89">
        <v>12</v>
      </c>
      <c r="B8" s="59" t="s">
        <v>56</v>
      </c>
      <c r="C8" s="7" t="s">
        <v>177</v>
      </c>
      <c r="D8" s="62" t="s">
        <v>166</v>
      </c>
      <c r="E8" s="62">
        <v>7.0000000000000007E-2</v>
      </c>
      <c r="F8" s="62">
        <v>1</v>
      </c>
      <c r="G8" s="62">
        <v>1</v>
      </c>
      <c r="H8" s="17" t="s">
        <v>374</v>
      </c>
      <c r="I8" s="17" t="s">
        <v>417</v>
      </c>
    </row>
    <row r="9" spans="1:9" ht="75">
      <c r="A9" s="89">
        <v>13</v>
      </c>
      <c r="B9" s="59" t="s">
        <v>56</v>
      </c>
      <c r="C9" s="7" t="s">
        <v>178</v>
      </c>
      <c r="D9" s="62" t="s">
        <v>166</v>
      </c>
      <c r="E9" s="62">
        <v>0.17</v>
      </c>
      <c r="F9" s="62">
        <v>1</v>
      </c>
      <c r="G9" s="62">
        <v>1</v>
      </c>
      <c r="H9" s="17" t="s">
        <v>374</v>
      </c>
      <c r="I9" s="17" t="s">
        <v>418</v>
      </c>
    </row>
    <row r="10" spans="1:9" ht="75">
      <c r="A10" s="89">
        <v>14</v>
      </c>
      <c r="B10" s="59" t="s">
        <v>56</v>
      </c>
      <c r="C10" s="7" t="s">
        <v>179</v>
      </c>
      <c r="D10" s="62" t="s">
        <v>46</v>
      </c>
      <c r="E10" s="62">
        <v>0.14000000000000001</v>
      </c>
      <c r="F10" s="62">
        <v>1</v>
      </c>
      <c r="G10" s="62">
        <v>1</v>
      </c>
      <c r="H10" s="17" t="s">
        <v>374</v>
      </c>
      <c r="I10" s="17" t="s">
        <v>419</v>
      </c>
    </row>
    <row r="11" spans="1:9" ht="75">
      <c r="A11" s="89">
        <v>15</v>
      </c>
      <c r="B11" s="59" t="s">
        <v>56</v>
      </c>
      <c r="C11" s="7" t="s">
        <v>180</v>
      </c>
      <c r="D11" s="62" t="s">
        <v>46</v>
      </c>
      <c r="E11" s="62">
        <v>0.12</v>
      </c>
      <c r="F11" s="62">
        <v>1</v>
      </c>
      <c r="G11" s="62">
        <v>1</v>
      </c>
      <c r="H11" s="17" t="s">
        <v>374</v>
      </c>
      <c r="I11" s="17" t="s">
        <v>420</v>
      </c>
    </row>
    <row r="12" spans="1:9" ht="56.25">
      <c r="A12" s="89">
        <v>16</v>
      </c>
      <c r="B12" s="59" t="s">
        <v>56</v>
      </c>
      <c r="C12" s="7" t="s">
        <v>177</v>
      </c>
      <c r="D12" s="62" t="s">
        <v>46</v>
      </c>
      <c r="E12" s="62">
        <v>8.1000000000000003E-2</v>
      </c>
      <c r="F12" s="62">
        <v>1</v>
      </c>
      <c r="G12" s="62">
        <v>1</v>
      </c>
      <c r="H12" s="17" t="s">
        <v>374</v>
      </c>
      <c r="I12" s="17" t="s">
        <v>421</v>
      </c>
    </row>
    <row r="13" spans="1:9" ht="75">
      <c r="A13" s="89">
        <v>17</v>
      </c>
      <c r="B13" s="59" t="s">
        <v>56</v>
      </c>
      <c r="C13" s="7" t="s">
        <v>181</v>
      </c>
      <c r="D13" s="62" t="s">
        <v>46</v>
      </c>
      <c r="E13" s="62">
        <v>0.24</v>
      </c>
      <c r="F13" s="62">
        <v>2</v>
      </c>
      <c r="G13" s="62">
        <v>2</v>
      </c>
      <c r="H13" s="17" t="s">
        <v>374</v>
      </c>
      <c r="I13" s="17" t="s">
        <v>422</v>
      </c>
    </row>
    <row r="14" spans="1:9" ht="56.25">
      <c r="A14" s="89">
        <v>18</v>
      </c>
      <c r="B14" s="59" t="s">
        <v>56</v>
      </c>
      <c r="C14" s="7" t="s">
        <v>182</v>
      </c>
      <c r="D14" s="62" t="s">
        <v>166</v>
      </c>
      <c r="E14" s="62">
        <v>9.7000000000000003E-2</v>
      </c>
      <c r="F14" s="62">
        <v>1</v>
      </c>
      <c r="G14" s="62">
        <v>1</v>
      </c>
      <c r="H14" s="17" t="s">
        <v>374</v>
      </c>
      <c r="I14" s="17" t="s">
        <v>423</v>
      </c>
    </row>
    <row r="15" spans="1:9" ht="56.25">
      <c r="A15" s="89">
        <v>19</v>
      </c>
      <c r="B15" s="59" t="s">
        <v>56</v>
      </c>
      <c r="C15" s="7" t="s">
        <v>183</v>
      </c>
      <c r="D15" s="62" t="s">
        <v>46</v>
      </c>
      <c r="E15" s="62">
        <v>7.2999999999999995E-2</v>
      </c>
      <c r="F15" s="62">
        <v>1</v>
      </c>
      <c r="G15" s="62">
        <v>1</v>
      </c>
      <c r="H15" s="17" t="s">
        <v>374</v>
      </c>
      <c r="I15" s="17" t="s">
        <v>424</v>
      </c>
    </row>
    <row r="16" spans="1:9" ht="56.25">
      <c r="A16" s="89">
        <v>20</v>
      </c>
      <c r="B16" s="59" t="s">
        <v>56</v>
      </c>
      <c r="C16" s="7" t="s">
        <v>184</v>
      </c>
      <c r="D16" s="62" t="s">
        <v>46</v>
      </c>
      <c r="E16" s="62">
        <v>0.18</v>
      </c>
      <c r="F16" s="62">
        <v>1</v>
      </c>
      <c r="G16" s="62">
        <v>1</v>
      </c>
      <c r="H16" s="17" t="s">
        <v>374</v>
      </c>
      <c r="I16" s="17" t="s">
        <v>425</v>
      </c>
    </row>
    <row r="17" spans="1:9" ht="56.25">
      <c r="A17" s="89">
        <v>21</v>
      </c>
      <c r="B17" s="59" t="s">
        <v>56</v>
      </c>
      <c r="C17" s="7" t="s">
        <v>185</v>
      </c>
      <c r="D17" s="62" t="s">
        <v>46</v>
      </c>
      <c r="E17" s="62">
        <v>0.22</v>
      </c>
      <c r="F17" s="62">
        <v>1</v>
      </c>
      <c r="G17" s="62">
        <v>1</v>
      </c>
      <c r="H17" s="17" t="s">
        <v>374</v>
      </c>
      <c r="I17" s="17" t="s">
        <v>426</v>
      </c>
    </row>
    <row r="18" spans="1:9" ht="75">
      <c r="A18" s="89">
        <v>22</v>
      </c>
      <c r="B18" s="59" t="s">
        <v>56</v>
      </c>
      <c r="C18" s="7" t="s">
        <v>186</v>
      </c>
      <c r="D18" s="62" t="s">
        <v>46</v>
      </c>
      <c r="E18" s="62">
        <v>0.75</v>
      </c>
      <c r="F18" s="62">
        <v>1</v>
      </c>
      <c r="G18" s="62">
        <v>1</v>
      </c>
      <c r="H18" s="17" t="s">
        <v>374</v>
      </c>
      <c r="I18" s="17" t="s">
        <v>427</v>
      </c>
    </row>
    <row r="19" spans="1:9" ht="56.25">
      <c r="A19" s="89">
        <v>23</v>
      </c>
      <c r="B19" s="59" t="s">
        <v>56</v>
      </c>
      <c r="C19" s="7" t="s">
        <v>187</v>
      </c>
      <c r="D19" s="62" t="s">
        <v>166</v>
      </c>
      <c r="E19" s="62">
        <v>9.2999999999999999E-2</v>
      </c>
      <c r="F19" s="62">
        <v>1</v>
      </c>
      <c r="G19" s="62">
        <v>1</v>
      </c>
      <c r="H19" s="17" t="s">
        <v>374</v>
      </c>
      <c r="I19" s="17" t="s">
        <v>428</v>
      </c>
    </row>
    <row r="20" spans="1:9" ht="56.25">
      <c r="A20" s="89">
        <v>24</v>
      </c>
      <c r="B20" s="59" t="s">
        <v>56</v>
      </c>
      <c r="C20" s="7" t="s">
        <v>188</v>
      </c>
      <c r="D20" s="62" t="s">
        <v>166</v>
      </c>
      <c r="E20" s="62">
        <v>0.18</v>
      </c>
      <c r="F20" s="62">
        <v>1</v>
      </c>
      <c r="G20" s="62">
        <v>1</v>
      </c>
      <c r="H20" s="17" t="s">
        <v>374</v>
      </c>
      <c r="I20" s="17" t="s">
        <v>429</v>
      </c>
    </row>
    <row r="21" spans="1:9" ht="75">
      <c r="A21" s="89">
        <v>25</v>
      </c>
      <c r="B21" s="59" t="s">
        <v>56</v>
      </c>
      <c r="C21" s="7" t="s">
        <v>189</v>
      </c>
      <c r="D21" s="62" t="s">
        <v>47</v>
      </c>
      <c r="E21" s="62">
        <v>0.14000000000000001</v>
      </c>
      <c r="F21" s="62">
        <v>1</v>
      </c>
      <c r="G21" s="62">
        <v>1</v>
      </c>
      <c r="H21" s="17" t="s">
        <v>374</v>
      </c>
      <c r="I21" s="17" t="s">
        <v>430</v>
      </c>
    </row>
    <row r="22" spans="1:9" ht="75">
      <c r="A22" s="89">
        <v>26</v>
      </c>
      <c r="B22" s="59" t="s">
        <v>56</v>
      </c>
      <c r="C22" s="7" t="s">
        <v>190</v>
      </c>
      <c r="D22" s="62" t="s">
        <v>47</v>
      </c>
      <c r="E22" s="62">
        <v>0.21</v>
      </c>
      <c r="F22" s="62">
        <v>1</v>
      </c>
      <c r="G22" s="62">
        <v>1</v>
      </c>
      <c r="H22" s="17" t="s">
        <v>374</v>
      </c>
      <c r="I22" s="17" t="s">
        <v>431</v>
      </c>
    </row>
    <row r="23" spans="1:9" ht="93.75">
      <c r="A23" s="89">
        <v>27</v>
      </c>
      <c r="B23" s="59" t="s">
        <v>56</v>
      </c>
      <c r="C23" s="7" t="s">
        <v>191</v>
      </c>
      <c r="D23" s="62" t="s">
        <v>47</v>
      </c>
      <c r="E23" s="62">
        <v>0.2</v>
      </c>
      <c r="F23" s="62">
        <v>1</v>
      </c>
      <c r="G23" s="62">
        <v>1</v>
      </c>
      <c r="H23" s="17" t="s">
        <v>374</v>
      </c>
      <c r="I23" s="17" t="s">
        <v>432</v>
      </c>
    </row>
    <row r="24" spans="1:9" ht="56.25">
      <c r="A24" s="89">
        <v>28</v>
      </c>
      <c r="B24" s="59" t="s">
        <v>56</v>
      </c>
      <c r="C24" s="7" t="s">
        <v>192</v>
      </c>
      <c r="D24" s="62" t="s">
        <v>47</v>
      </c>
      <c r="E24" s="62">
        <v>0.35</v>
      </c>
      <c r="F24" s="62">
        <v>2</v>
      </c>
      <c r="G24" s="62">
        <v>2</v>
      </c>
      <c r="H24" s="17" t="s">
        <v>374</v>
      </c>
      <c r="I24" s="17" t="s">
        <v>433</v>
      </c>
    </row>
    <row r="25" spans="1:9" ht="56.25">
      <c r="A25" s="89">
        <v>29</v>
      </c>
      <c r="B25" s="59" t="s">
        <v>56</v>
      </c>
      <c r="C25" s="7" t="s">
        <v>193</v>
      </c>
      <c r="D25" s="62" t="s">
        <v>194</v>
      </c>
      <c r="E25" s="62">
        <v>0.14000000000000001</v>
      </c>
      <c r="F25" s="62">
        <v>1</v>
      </c>
      <c r="G25" s="62">
        <v>1</v>
      </c>
      <c r="H25" s="17" t="s">
        <v>49</v>
      </c>
      <c r="I25" s="17" t="s">
        <v>434</v>
      </c>
    </row>
    <row r="26" spans="1:9" ht="75">
      <c r="A26" s="89">
        <v>30</v>
      </c>
      <c r="B26" s="59" t="s">
        <v>56</v>
      </c>
      <c r="C26" s="7" t="s">
        <v>195</v>
      </c>
      <c r="D26" s="17" t="s">
        <v>196</v>
      </c>
      <c r="E26" s="62">
        <v>4.8000000000000001E-2</v>
      </c>
      <c r="F26" s="62">
        <v>0</v>
      </c>
      <c r="G26" s="62">
        <v>0</v>
      </c>
      <c r="H26" s="17" t="s">
        <v>373</v>
      </c>
      <c r="I26" s="17"/>
    </row>
    <row r="27" spans="1:9" ht="56.25">
      <c r="A27" s="89">
        <v>31</v>
      </c>
      <c r="B27" s="59" t="s">
        <v>56</v>
      </c>
      <c r="C27" s="7" t="s">
        <v>197</v>
      </c>
      <c r="D27" s="17" t="s">
        <v>196</v>
      </c>
      <c r="E27" s="62">
        <v>0.7</v>
      </c>
      <c r="F27" s="62">
        <v>1</v>
      </c>
      <c r="G27" s="62">
        <v>1</v>
      </c>
      <c r="H27" s="17" t="s">
        <v>373</v>
      </c>
      <c r="I27" s="17" t="s">
        <v>435</v>
      </c>
    </row>
    <row r="28" spans="1:9" ht="56.25">
      <c r="A28" s="89">
        <v>32</v>
      </c>
      <c r="B28" s="59" t="s">
        <v>56</v>
      </c>
      <c r="C28" s="7" t="s">
        <v>198</v>
      </c>
      <c r="D28" s="17" t="s">
        <v>196</v>
      </c>
      <c r="E28" s="62">
        <v>0.55000000000000004</v>
      </c>
      <c r="F28" s="62">
        <v>1</v>
      </c>
      <c r="G28" s="62">
        <v>1</v>
      </c>
      <c r="H28" s="17" t="s">
        <v>373</v>
      </c>
      <c r="I28" s="17" t="s">
        <v>436</v>
      </c>
    </row>
    <row r="29" spans="1:9" ht="56.25">
      <c r="A29" s="89">
        <v>33</v>
      </c>
      <c r="B29" s="59" t="s">
        <v>56</v>
      </c>
      <c r="C29" s="7" t="s">
        <v>199</v>
      </c>
      <c r="D29" s="17" t="s">
        <v>196</v>
      </c>
      <c r="E29" s="62">
        <v>0.4</v>
      </c>
      <c r="F29" s="62">
        <v>0</v>
      </c>
      <c r="G29" s="62">
        <v>0</v>
      </c>
      <c r="H29" s="17" t="s">
        <v>373</v>
      </c>
      <c r="I29" s="17"/>
    </row>
    <row r="30" spans="1:9" ht="18.75" hidden="1" customHeight="1">
      <c r="A30" s="89"/>
      <c r="B30" s="59"/>
      <c r="C30" s="7"/>
      <c r="D30" s="17"/>
      <c r="E30" s="62"/>
      <c r="F30" s="62"/>
      <c r="G30" s="62"/>
      <c r="H30" s="17"/>
      <c r="I30" s="17"/>
    </row>
    <row r="31" spans="1:9" ht="18.75" hidden="1" customHeight="1">
      <c r="A31" s="89"/>
      <c r="B31" s="59"/>
      <c r="C31" s="48"/>
      <c r="D31" s="44"/>
      <c r="E31" s="62"/>
      <c r="F31" s="62"/>
      <c r="G31" s="62"/>
      <c r="H31" s="17"/>
      <c r="I31" s="17"/>
    </row>
  </sheetData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M14" sqref="M14"/>
    </sheetView>
  </sheetViews>
  <sheetFormatPr defaultRowHeight="16.5"/>
  <cols>
    <col min="10" max="10" width="16.875" customWidth="1"/>
  </cols>
  <sheetData>
    <row r="1" spans="1:10" ht="56.25">
      <c r="A1" s="87" t="s">
        <v>0</v>
      </c>
      <c r="B1" s="28" t="s">
        <v>54</v>
      </c>
      <c r="C1" s="52" t="s">
        <v>66</v>
      </c>
      <c r="D1" s="53" t="s">
        <v>1</v>
      </c>
      <c r="E1" s="29" t="s">
        <v>50</v>
      </c>
      <c r="F1" s="13" t="s">
        <v>4</v>
      </c>
      <c r="G1" s="13" t="s">
        <v>25</v>
      </c>
      <c r="H1" s="29" t="s">
        <v>72</v>
      </c>
      <c r="I1" s="42" t="s">
        <v>55</v>
      </c>
      <c r="J1" s="31" t="s">
        <v>64</v>
      </c>
    </row>
    <row r="2" spans="1:10" ht="18.75" hidden="1">
      <c r="A2" s="89"/>
      <c r="B2" s="59"/>
      <c r="C2" s="7"/>
      <c r="D2" s="62"/>
      <c r="E2" s="62"/>
      <c r="F2" s="62"/>
      <c r="G2" s="62"/>
      <c r="H2" s="110"/>
      <c r="I2" s="17"/>
      <c r="J2" s="17"/>
    </row>
    <row r="3" spans="1:10" ht="18.75" hidden="1" customHeight="1">
      <c r="A3" s="89"/>
      <c r="B3" s="59"/>
      <c r="C3" s="7"/>
      <c r="D3" s="62"/>
      <c r="E3" s="62"/>
      <c r="F3" s="62"/>
      <c r="G3" s="62"/>
      <c r="H3" s="151">
        <v>0.27499999999999997</v>
      </c>
      <c r="I3" s="17"/>
      <c r="J3" s="17"/>
    </row>
    <row r="4" spans="1:10" ht="18.75" hidden="1" customHeight="1">
      <c r="A4" s="89"/>
      <c r="B4" s="59"/>
      <c r="C4" s="7"/>
      <c r="D4" s="62"/>
      <c r="E4" s="62"/>
      <c r="F4" s="62"/>
      <c r="G4" s="62"/>
      <c r="H4" s="152"/>
      <c r="I4" s="17"/>
      <c r="J4" s="17"/>
    </row>
    <row r="5" spans="1:10" ht="18.75" hidden="1" customHeight="1">
      <c r="A5" s="89"/>
      <c r="B5" s="59"/>
      <c r="C5" s="7"/>
      <c r="D5" s="62"/>
      <c r="E5" s="62"/>
      <c r="F5" s="62"/>
      <c r="G5" s="62"/>
      <c r="H5" s="152"/>
      <c r="I5" s="17"/>
      <c r="J5" s="17"/>
    </row>
    <row r="6" spans="1:10" ht="18.75" hidden="1" customHeight="1">
      <c r="A6" s="89"/>
      <c r="B6" s="59"/>
      <c r="C6" s="7"/>
      <c r="D6" s="62"/>
      <c r="E6" s="62"/>
      <c r="F6" s="62"/>
      <c r="G6" s="62"/>
      <c r="H6" s="152"/>
      <c r="I6" s="17"/>
      <c r="J6" s="17"/>
    </row>
    <row r="7" spans="1:10" ht="18.75" hidden="1" customHeight="1">
      <c r="A7" s="89"/>
      <c r="B7" s="59"/>
      <c r="C7" s="7"/>
      <c r="D7" s="62"/>
      <c r="E7" s="62"/>
      <c r="F7" s="62"/>
      <c r="G7" s="62"/>
      <c r="H7" s="152"/>
      <c r="I7" s="17"/>
      <c r="J7" s="17"/>
    </row>
    <row r="8" spans="1:10" ht="18.75" hidden="1" customHeight="1">
      <c r="A8" s="89"/>
      <c r="B8" s="59"/>
      <c r="C8" s="7"/>
      <c r="D8" s="62"/>
      <c r="E8" s="62"/>
      <c r="F8" s="62"/>
      <c r="G8" s="62"/>
      <c r="H8" s="152"/>
      <c r="I8" s="17"/>
      <c r="J8" s="17"/>
    </row>
    <row r="9" spans="1:10" ht="18.75" hidden="1" customHeight="1">
      <c r="A9" s="89"/>
      <c r="B9" s="59"/>
      <c r="C9" s="7"/>
      <c r="D9" s="17"/>
      <c r="E9" s="62"/>
      <c r="F9" s="62"/>
      <c r="G9" s="62"/>
      <c r="H9" s="152"/>
      <c r="I9" s="17"/>
      <c r="J9" s="17"/>
    </row>
    <row r="10" spans="1:10" ht="18.75" hidden="1" customHeight="1">
      <c r="A10" s="89"/>
      <c r="B10" s="59"/>
      <c r="C10" s="7"/>
      <c r="D10" s="17"/>
      <c r="E10" s="62"/>
      <c r="F10" s="62"/>
      <c r="G10" s="62"/>
      <c r="H10" s="152"/>
      <c r="I10" s="17"/>
      <c r="J10" s="17"/>
    </row>
    <row r="11" spans="1:10" ht="18.75" hidden="1" customHeight="1">
      <c r="A11" s="89"/>
      <c r="B11" s="59"/>
      <c r="C11" s="7"/>
      <c r="D11" s="17"/>
      <c r="E11" s="62"/>
      <c r="F11" s="62"/>
      <c r="G11" s="62"/>
      <c r="H11" s="152"/>
      <c r="I11" s="17"/>
      <c r="J11" s="17"/>
    </row>
    <row r="12" spans="1:10" ht="18.75" hidden="1" customHeight="1">
      <c r="A12" s="89"/>
      <c r="B12" s="59"/>
      <c r="C12" s="7"/>
      <c r="D12" s="17"/>
      <c r="E12" s="62"/>
      <c r="F12" s="62"/>
      <c r="G12" s="62"/>
      <c r="H12" s="152"/>
      <c r="I12" s="17"/>
      <c r="J12" s="17"/>
    </row>
    <row r="13" spans="1:10" ht="75">
      <c r="A13" s="89">
        <v>34</v>
      </c>
      <c r="B13" s="59" t="s">
        <v>56</v>
      </c>
      <c r="C13" s="7" t="s">
        <v>200</v>
      </c>
      <c r="D13" s="17" t="s">
        <v>196</v>
      </c>
      <c r="E13" s="62">
        <v>1.1000000000000001</v>
      </c>
      <c r="F13" s="62">
        <v>3</v>
      </c>
      <c r="G13" s="62">
        <v>3</v>
      </c>
      <c r="H13" s="152"/>
      <c r="I13" s="17" t="s">
        <v>373</v>
      </c>
      <c r="J13" s="17" t="s">
        <v>437</v>
      </c>
    </row>
    <row r="14" spans="1:10" ht="75">
      <c r="A14" s="89">
        <v>35</v>
      </c>
      <c r="B14" s="59" t="s">
        <v>56</v>
      </c>
      <c r="C14" s="48" t="s">
        <v>201</v>
      </c>
      <c r="D14" s="44" t="s">
        <v>196</v>
      </c>
      <c r="E14" s="62">
        <v>0.1</v>
      </c>
      <c r="F14" s="62">
        <v>1</v>
      </c>
      <c r="G14" s="62">
        <v>1</v>
      </c>
      <c r="H14" s="153"/>
      <c r="I14" s="17" t="s">
        <v>373</v>
      </c>
      <c r="J14" s="17" t="s">
        <v>438</v>
      </c>
    </row>
    <row r="15" spans="1:10" ht="56.25">
      <c r="A15" s="89">
        <v>36</v>
      </c>
      <c r="B15" s="59" t="s">
        <v>56</v>
      </c>
      <c r="C15" s="48" t="s">
        <v>202</v>
      </c>
      <c r="D15" s="44" t="s">
        <v>196</v>
      </c>
      <c r="E15" s="62">
        <v>0.45</v>
      </c>
      <c r="F15" s="62">
        <v>2</v>
      </c>
      <c r="G15" s="62">
        <v>2</v>
      </c>
      <c r="H15" s="4">
        <v>0.27777777777777779</v>
      </c>
      <c r="I15" s="17" t="s">
        <v>373</v>
      </c>
      <c r="J15" s="17" t="s">
        <v>439</v>
      </c>
    </row>
    <row r="16" spans="1:10" ht="56.25">
      <c r="A16" s="89">
        <v>37</v>
      </c>
      <c r="B16" s="59" t="s">
        <v>56</v>
      </c>
      <c r="C16" s="48" t="s">
        <v>203</v>
      </c>
      <c r="D16" s="44" t="s">
        <v>196</v>
      </c>
      <c r="E16" s="62">
        <v>0.24</v>
      </c>
      <c r="F16" s="62">
        <v>1</v>
      </c>
      <c r="G16" s="62">
        <v>1</v>
      </c>
      <c r="H16" s="151">
        <v>0.28541666666666665</v>
      </c>
      <c r="I16" s="17" t="s">
        <v>373</v>
      </c>
      <c r="J16" s="17" t="s">
        <v>440</v>
      </c>
    </row>
    <row r="17" spans="1:10" ht="56.25">
      <c r="A17" s="89">
        <v>38</v>
      </c>
      <c r="B17" s="59" t="s">
        <v>56</v>
      </c>
      <c r="C17" s="48" t="s">
        <v>204</v>
      </c>
      <c r="D17" s="44" t="s">
        <v>196</v>
      </c>
      <c r="E17" s="62">
        <v>0.35</v>
      </c>
      <c r="F17" s="62">
        <v>1</v>
      </c>
      <c r="G17" s="62">
        <v>1</v>
      </c>
      <c r="H17" s="152"/>
      <c r="I17" s="17" t="s">
        <v>373</v>
      </c>
      <c r="J17" s="17" t="s">
        <v>441</v>
      </c>
    </row>
    <row r="18" spans="1:10" ht="56.25">
      <c r="A18" s="89">
        <v>39</v>
      </c>
      <c r="B18" s="59" t="s">
        <v>56</v>
      </c>
      <c r="C18" s="48" t="s">
        <v>205</v>
      </c>
      <c r="D18" s="44" t="s">
        <v>196</v>
      </c>
      <c r="E18" s="62">
        <v>0.7</v>
      </c>
      <c r="F18" s="62">
        <v>1</v>
      </c>
      <c r="G18" s="62">
        <v>1</v>
      </c>
      <c r="H18" s="152"/>
      <c r="I18" s="17" t="s">
        <v>373</v>
      </c>
      <c r="J18" s="17" t="s">
        <v>442</v>
      </c>
    </row>
    <row r="19" spans="1:10" ht="75">
      <c r="A19" s="89">
        <v>40</v>
      </c>
      <c r="B19" s="59" t="s">
        <v>56</v>
      </c>
      <c r="C19" s="48" t="s">
        <v>206</v>
      </c>
      <c r="D19" s="44" t="s">
        <v>196</v>
      </c>
      <c r="E19" s="62">
        <v>0.35</v>
      </c>
      <c r="F19" s="62">
        <v>1</v>
      </c>
      <c r="G19" s="62">
        <v>1</v>
      </c>
      <c r="H19" s="152"/>
      <c r="I19" s="17" t="s">
        <v>373</v>
      </c>
      <c r="J19" s="17" t="s">
        <v>443</v>
      </c>
    </row>
    <row r="20" spans="1:10" ht="112.5">
      <c r="A20" s="89">
        <v>41</v>
      </c>
      <c r="B20" s="59" t="s">
        <v>56</v>
      </c>
      <c r="C20" s="48" t="s">
        <v>207</v>
      </c>
      <c r="D20" s="60" t="s">
        <v>73</v>
      </c>
      <c r="E20" s="62">
        <v>0.3</v>
      </c>
      <c r="F20" s="62">
        <v>2</v>
      </c>
      <c r="G20" s="62">
        <v>2</v>
      </c>
      <c r="H20" s="153"/>
      <c r="I20" s="17" t="s">
        <v>375</v>
      </c>
      <c r="J20" s="17" t="s">
        <v>444</v>
      </c>
    </row>
    <row r="21" spans="1:10" ht="75">
      <c r="A21" s="89">
        <v>42</v>
      </c>
      <c r="B21" s="59" t="s">
        <v>57</v>
      </c>
      <c r="C21" s="48" t="s">
        <v>209</v>
      </c>
      <c r="D21" s="60" t="s">
        <v>73</v>
      </c>
      <c r="E21" s="62">
        <v>0.35</v>
      </c>
      <c r="F21" s="62" t="s">
        <v>23</v>
      </c>
      <c r="G21" s="62" t="s">
        <v>23</v>
      </c>
      <c r="H21" s="4">
        <v>0.29722222222222222</v>
      </c>
      <c r="I21" s="17" t="s">
        <v>375</v>
      </c>
      <c r="J21" s="17"/>
    </row>
    <row r="22" spans="1:10" ht="56.25">
      <c r="A22" s="89">
        <v>43</v>
      </c>
      <c r="B22" s="59" t="s">
        <v>57</v>
      </c>
      <c r="C22" s="48" t="s">
        <v>210</v>
      </c>
      <c r="D22" s="60" t="s">
        <v>73</v>
      </c>
      <c r="E22" s="62">
        <v>0.3</v>
      </c>
      <c r="F22" s="62" t="s">
        <v>23</v>
      </c>
      <c r="G22" s="62" t="s">
        <v>23</v>
      </c>
      <c r="H22" s="151">
        <v>0.30138888888888887</v>
      </c>
      <c r="I22" s="17" t="s">
        <v>375</v>
      </c>
      <c r="J22" s="17"/>
    </row>
    <row r="23" spans="1:10" ht="56.25">
      <c r="A23" s="89">
        <v>44</v>
      </c>
      <c r="B23" s="59" t="s">
        <v>58</v>
      </c>
      <c r="C23" s="48" t="s">
        <v>211</v>
      </c>
      <c r="D23" s="60" t="s">
        <v>73</v>
      </c>
      <c r="E23" s="62">
        <v>0.85</v>
      </c>
      <c r="F23" s="62">
        <v>1</v>
      </c>
      <c r="G23" s="62">
        <v>1</v>
      </c>
      <c r="H23" s="152"/>
      <c r="I23" s="17" t="s">
        <v>375</v>
      </c>
      <c r="J23" s="17" t="s">
        <v>445</v>
      </c>
    </row>
    <row r="24" spans="1:10" ht="75">
      <c r="A24" s="89">
        <v>45</v>
      </c>
      <c r="B24" s="59" t="s">
        <v>58</v>
      </c>
      <c r="C24" s="48" t="s">
        <v>212</v>
      </c>
      <c r="D24" s="60" t="s">
        <v>73</v>
      </c>
      <c r="E24" s="62">
        <v>0.8</v>
      </c>
      <c r="F24" s="62" t="s">
        <v>23</v>
      </c>
      <c r="G24" s="62" t="s">
        <v>23</v>
      </c>
      <c r="H24" s="152"/>
      <c r="I24" s="17" t="s">
        <v>375</v>
      </c>
      <c r="J24" s="17"/>
    </row>
    <row r="25" spans="1:10" ht="93.75">
      <c r="A25" s="89">
        <v>46</v>
      </c>
      <c r="B25" s="59" t="s">
        <v>58</v>
      </c>
      <c r="C25" s="48" t="s">
        <v>213</v>
      </c>
      <c r="D25" s="60" t="s">
        <v>73</v>
      </c>
      <c r="E25" s="62">
        <v>2</v>
      </c>
      <c r="F25" s="62">
        <v>1</v>
      </c>
      <c r="G25" s="62">
        <v>1</v>
      </c>
      <c r="H25" s="152"/>
      <c r="I25" s="17" t="s">
        <v>375</v>
      </c>
      <c r="J25" s="17" t="s">
        <v>446</v>
      </c>
    </row>
    <row r="26" spans="1:10" ht="93.75">
      <c r="A26" s="89">
        <v>47</v>
      </c>
      <c r="B26" s="59" t="s">
        <v>58</v>
      </c>
      <c r="C26" s="7" t="s">
        <v>75</v>
      </c>
      <c r="D26" s="60" t="s">
        <v>214</v>
      </c>
      <c r="E26" s="62">
        <v>2.9</v>
      </c>
      <c r="F26" s="62">
        <v>1</v>
      </c>
      <c r="G26" s="62">
        <v>1</v>
      </c>
      <c r="H26" s="153"/>
      <c r="I26" s="62" t="s">
        <v>73</v>
      </c>
      <c r="J26" s="17" t="s">
        <v>447</v>
      </c>
    </row>
    <row r="27" spans="1:10" ht="93.75">
      <c r="A27" s="89">
        <v>48</v>
      </c>
      <c r="B27" s="59" t="s">
        <v>58</v>
      </c>
      <c r="C27" s="7" t="s">
        <v>76</v>
      </c>
      <c r="D27" s="60" t="s">
        <v>214</v>
      </c>
      <c r="E27" s="62">
        <v>0.14000000000000001</v>
      </c>
      <c r="F27" s="62">
        <v>1</v>
      </c>
      <c r="G27" s="62">
        <v>1</v>
      </c>
      <c r="H27" s="151">
        <v>0.30486111111111108</v>
      </c>
      <c r="I27" s="62" t="s">
        <v>73</v>
      </c>
      <c r="J27" s="17" t="s">
        <v>448</v>
      </c>
    </row>
    <row r="28" spans="1:10" ht="93.75">
      <c r="A28" s="89">
        <v>49</v>
      </c>
      <c r="B28" s="59" t="s">
        <v>58</v>
      </c>
      <c r="C28" s="7" t="s">
        <v>77</v>
      </c>
      <c r="D28" s="60" t="s">
        <v>214</v>
      </c>
      <c r="E28" s="62">
        <v>0.35</v>
      </c>
      <c r="F28" s="62">
        <v>1</v>
      </c>
      <c r="G28" s="62">
        <v>1</v>
      </c>
      <c r="H28" s="152"/>
      <c r="I28" s="62" t="s">
        <v>73</v>
      </c>
      <c r="J28" s="17" t="s">
        <v>449</v>
      </c>
    </row>
    <row r="29" spans="1:10" ht="93.75">
      <c r="A29" s="89">
        <v>50</v>
      </c>
      <c r="B29" s="59" t="s">
        <v>58</v>
      </c>
      <c r="C29" s="7" t="s">
        <v>78</v>
      </c>
      <c r="D29" s="60" t="s">
        <v>214</v>
      </c>
      <c r="E29" s="62">
        <v>0.22</v>
      </c>
      <c r="F29" s="62">
        <v>1</v>
      </c>
      <c r="G29" s="62">
        <v>1</v>
      </c>
      <c r="H29" s="152"/>
      <c r="I29" s="62" t="s">
        <v>73</v>
      </c>
      <c r="J29" s="17" t="s">
        <v>450</v>
      </c>
    </row>
    <row r="30" spans="1:10" ht="56.25">
      <c r="A30" s="89">
        <v>51</v>
      </c>
      <c r="B30" s="59" t="s">
        <v>58</v>
      </c>
      <c r="C30" s="48" t="s">
        <v>215</v>
      </c>
      <c r="D30" s="60" t="s">
        <v>214</v>
      </c>
      <c r="E30" s="62">
        <v>0.14000000000000001</v>
      </c>
      <c r="F30" s="62">
        <v>0</v>
      </c>
      <c r="G30" s="62">
        <v>0</v>
      </c>
      <c r="H30" s="152"/>
      <c r="I30" s="62" t="s">
        <v>73</v>
      </c>
      <c r="J30" s="17"/>
    </row>
    <row r="31" spans="1:10" ht="56.25">
      <c r="A31" s="89">
        <v>52</v>
      </c>
      <c r="B31" s="59" t="s">
        <v>58</v>
      </c>
      <c r="C31" s="48" t="s">
        <v>79</v>
      </c>
      <c r="D31" s="60" t="s">
        <v>214</v>
      </c>
      <c r="E31" s="62">
        <v>0.1</v>
      </c>
      <c r="F31" s="62">
        <v>0</v>
      </c>
      <c r="G31" s="62">
        <v>0</v>
      </c>
      <c r="H31" s="152"/>
      <c r="I31" s="62" t="s">
        <v>73</v>
      </c>
      <c r="J31" s="17"/>
    </row>
    <row r="32" spans="1:10" ht="56.25">
      <c r="A32" s="89">
        <v>53</v>
      </c>
      <c r="B32" s="59" t="s">
        <v>58</v>
      </c>
      <c r="C32" s="48" t="s">
        <v>80</v>
      </c>
      <c r="D32" s="60" t="s">
        <v>214</v>
      </c>
      <c r="E32" s="62">
        <v>0.26</v>
      </c>
      <c r="F32" s="62">
        <v>0</v>
      </c>
      <c r="G32" s="62">
        <v>0</v>
      </c>
      <c r="H32" s="152"/>
      <c r="I32" s="62" t="s">
        <v>73</v>
      </c>
      <c r="J32" s="17"/>
    </row>
    <row r="33" spans="1:10" ht="56.25">
      <c r="A33" s="89">
        <v>54</v>
      </c>
      <c r="B33" s="59" t="s">
        <v>58</v>
      </c>
      <c r="C33" s="48" t="s">
        <v>81</v>
      </c>
      <c r="D33" s="60" t="s">
        <v>214</v>
      </c>
      <c r="E33" s="62">
        <v>0.08</v>
      </c>
      <c r="F33" s="62">
        <v>1</v>
      </c>
      <c r="G33" s="62">
        <v>1</v>
      </c>
      <c r="H33" s="152"/>
      <c r="I33" s="62" t="s">
        <v>73</v>
      </c>
      <c r="J33" s="17" t="s">
        <v>451</v>
      </c>
    </row>
    <row r="34" spans="1:10" ht="56.25">
      <c r="A34" s="89">
        <v>55</v>
      </c>
      <c r="B34" s="59" t="s">
        <v>58</v>
      </c>
      <c r="C34" s="48" t="s">
        <v>82</v>
      </c>
      <c r="D34" s="60" t="s">
        <v>214</v>
      </c>
      <c r="E34" s="9">
        <v>0.21</v>
      </c>
      <c r="F34" s="56">
        <v>1</v>
      </c>
      <c r="G34" s="56">
        <v>1</v>
      </c>
      <c r="H34" s="152"/>
      <c r="I34" s="62" t="s">
        <v>73</v>
      </c>
      <c r="J34" s="17" t="s">
        <v>452</v>
      </c>
    </row>
  </sheetData>
  <mergeCells count="4">
    <mergeCell ref="H27:H34"/>
    <mergeCell ref="H3:H14"/>
    <mergeCell ref="H16:H20"/>
    <mergeCell ref="H22:H26"/>
  </mergeCells>
  <phoneticPr fontId="2" type="noConversion"/>
  <pageMargins left="0.19685039370078741" right="0.19685039370078741" top="0.39370078740157483" bottom="0.39370078740157483" header="0.39370078740157483" footer="0.3937007874015748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topLeftCell="A16" workbookViewId="0">
      <selection activeCell="N3" sqref="N3"/>
    </sheetView>
  </sheetViews>
  <sheetFormatPr defaultRowHeight="16.5"/>
  <cols>
    <col min="3" max="3" width="10.625" customWidth="1"/>
    <col min="6" max="6" width="8.125" customWidth="1"/>
    <col min="8" max="8" width="16" customWidth="1"/>
  </cols>
  <sheetData>
    <row r="1" spans="1:8" ht="37.5">
      <c r="A1" s="87" t="s">
        <v>0</v>
      </c>
      <c r="B1" s="28" t="s">
        <v>54</v>
      </c>
      <c r="C1" s="52" t="s">
        <v>66</v>
      </c>
      <c r="D1" s="53" t="s">
        <v>1</v>
      </c>
      <c r="E1" s="13" t="s">
        <v>4</v>
      </c>
      <c r="F1" s="13" t="s">
        <v>25</v>
      </c>
      <c r="G1" s="42" t="s">
        <v>55</v>
      </c>
      <c r="H1" s="31" t="s">
        <v>64</v>
      </c>
    </row>
    <row r="2" spans="1:8" ht="75">
      <c r="A2" s="89">
        <v>56</v>
      </c>
      <c r="B2" s="59" t="s">
        <v>57</v>
      </c>
      <c r="C2" s="48" t="s">
        <v>83</v>
      </c>
      <c r="D2" s="60" t="s">
        <v>214</v>
      </c>
      <c r="E2" s="56">
        <v>1</v>
      </c>
      <c r="F2" s="56">
        <v>1</v>
      </c>
      <c r="G2" s="62" t="s">
        <v>73</v>
      </c>
      <c r="H2" s="17" t="s">
        <v>453</v>
      </c>
    </row>
    <row r="3" spans="1:8" ht="56.25">
      <c r="A3" s="89">
        <v>57</v>
      </c>
      <c r="B3" s="59" t="s">
        <v>57</v>
      </c>
      <c r="C3" s="48" t="s">
        <v>84</v>
      </c>
      <c r="D3" s="60" t="s">
        <v>214</v>
      </c>
      <c r="E3" s="56">
        <v>1</v>
      </c>
      <c r="F3" s="56">
        <v>1</v>
      </c>
      <c r="G3" s="62" t="s">
        <v>73</v>
      </c>
      <c r="H3" s="17" t="s">
        <v>454</v>
      </c>
    </row>
    <row r="4" spans="1:8" ht="75">
      <c r="A4" s="89">
        <v>58</v>
      </c>
      <c r="B4" s="59" t="s">
        <v>57</v>
      </c>
      <c r="C4" s="64" t="s">
        <v>85</v>
      </c>
      <c r="D4" s="60" t="s">
        <v>214</v>
      </c>
      <c r="E4" s="56">
        <v>1</v>
      </c>
      <c r="F4" s="56">
        <v>1</v>
      </c>
      <c r="G4" s="62" t="s">
        <v>73</v>
      </c>
      <c r="H4" s="17" t="s">
        <v>455</v>
      </c>
    </row>
    <row r="5" spans="1:8" ht="75">
      <c r="A5" s="89">
        <v>59</v>
      </c>
      <c r="B5" s="59" t="s">
        <v>57</v>
      </c>
      <c r="C5" s="64" t="s">
        <v>86</v>
      </c>
      <c r="D5" s="60" t="s">
        <v>214</v>
      </c>
      <c r="E5" s="56">
        <v>1</v>
      </c>
      <c r="F5" s="56">
        <v>1</v>
      </c>
      <c r="G5" s="62" t="s">
        <v>73</v>
      </c>
      <c r="H5" s="17" t="s">
        <v>456</v>
      </c>
    </row>
    <row r="6" spans="1:8" ht="75">
      <c r="A6" s="89">
        <v>60</v>
      </c>
      <c r="B6" s="59" t="s">
        <v>57</v>
      </c>
      <c r="C6" s="64" t="s">
        <v>87</v>
      </c>
      <c r="D6" s="60" t="s">
        <v>214</v>
      </c>
      <c r="E6" s="56">
        <v>1</v>
      </c>
      <c r="F6" s="56">
        <v>1</v>
      </c>
      <c r="G6" s="62" t="s">
        <v>73</v>
      </c>
      <c r="H6" s="17" t="s">
        <v>457</v>
      </c>
    </row>
    <row r="7" spans="1:8" ht="56.25">
      <c r="A7" s="89">
        <v>61</v>
      </c>
      <c r="B7" s="59" t="s">
        <v>57</v>
      </c>
      <c r="C7" s="64" t="s">
        <v>216</v>
      </c>
      <c r="D7" s="60" t="s">
        <v>214</v>
      </c>
      <c r="E7" s="56">
        <v>1</v>
      </c>
      <c r="F7" s="56">
        <v>1</v>
      </c>
      <c r="G7" s="62" t="s">
        <v>73</v>
      </c>
      <c r="H7" s="17" t="s">
        <v>458</v>
      </c>
    </row>
    <row r="8" spans="1:8" ht="56.25">
      <c r="A8" s="89">
        <v>62</v>
      </c>
      <c r="B8" s="59" t="s">
        <v>57</v>
      </c>
      <c r="C8" s="64" t="s">
        <v>88</v>
      </c>
      <c r="D8" s="60" t="s">
        <v>214</v>
      </c>
      <c r="E8" s="56">
        <v>1</v>
      </c>
      <c r="F8" s="56">
        <v>1</v>
      </c>
      <c r="G8" s="62" t="s">
        <v>73</v>
      </c>
      <c r="H8" s="17" t="s">
        <v>459</v>
      </c>
    </row>
    <row r="9" spans="1:8" ht="75">
      <c r="A9" s="89">
        <v>63</v>
      </c>
      <c r="B9" s="59" t="s">
        <v>57</v>
      </c>
      <c r="C9" s="65" t="s">
        <v>217</v>
      </c>
      <c r="D9" s="49" t="s">
        <v>89</v>
      </c>
      <c r="E9" s="56">
        <v>1</v>
      </c>
      <c r="F9" s="56">
        <v>1</v>
      </c>
      <c r="G9" s="62" t="s">
        <v>73</v>
      </c>
      <c r="H9" s="17" t="s">
        <v>460</v>
      </c>
    </row>
    <row r="10" spans="1:8" ht="37.5">
      <c r="A10" s="89">
        <v>64</v>
      </c>
      <c r="B10" s="59" t="s">
        <v>57</v>
      </c>
      <c r="C10" s="65" t="s">
        <v>90</v>
      </c>
      <c r="D10" s="49" t="s">
        <v>89</v>
      </c>
      <c r="E10" s="56">
        <v>1</v>
      </c>
      <c r="F10" s="56">
        <v>1</v>
      </c>
      <c r="G10" s="62" t="s">
        <v>73</v>
      </c>
      <c r="H10" s="17" t="s">
        <v>461</v>
      </c>
    </row>
    <row r="11" spans="1:8" ht="75">
      <c r="A11" s="89">
        <v>65</v>
      </c>
      <c r="B11" s="59" t="s">
        <v>57</v>
      </c>
      <c r="C11" s="65" t="s">
        <v>218</v>
      </c>
      <c r="D11" s="49" t="s">
        <v>89</v>
      </c>
      <c r="E11" s="56">
        <v>1</v>
      </c>
      <c r="F11" s="56">
        <v>1</v>
      </c>
      <c r="G11" s="62" t="s">
        <v>73</v>
      </c>
      <c r="H11" s="17" t="s">
        <v>462</v>
      </c>
    </row>
    <row r="12" spans="1:8" ht="75">
      <c r="A12" s="89">
        <v>66</v>
      </c>
      <c r="B12" s="59" t="s">
        <v>57</v>
      </c>
      <c r="C12" s="65" t="s">
        <v>219</v>
      </c>
      <c r="D12" s="49" t="s">
        <v>89</v>
      </c>
      <c r="E12" s="56">
        <v>1</v>
      </c>
      <c r="F12" s="56">
        <v>1</v>
      </c>
      <c r="G12" s="62" t="s">
        <v>73</v>
      </c>
      <c r="H12" s="17" t="s">
        <v>463</v>
      </c>
    </row>
    <row r="13" spans="1:8" ht="75">
      <c r="A13" s="89">
        <v>67</v>
      </c>
      <c r="B13" s="59" t="s">
        <v>57</v>
      </c>
      <c r="C13" s="65" t="s">
        <v>220</v>
      </c>
      <c r="D13" s="49" t="s">
        <v>89</v>
      </c>
      <c r="E13" s="56">
        <v>0</v>
      </c>
      <c r="F13" s="56">
        <v>0</v>
      </c>
      <c r="G13" s="62" t="s">
        <v>73</v>
      </c>
      <c r="H13" s="17"/>
    </row>
    <row r="14" spans="1:8" ht="75">
      <c r="A14" s="89">
        <v>68</v>
      </c>
      <c r="B14" s="59" t="s">
        <v>158</v>
      </c>
      <c r="C14" s="65" t="s">
        <v>221</v>
      </c>
      <c r="D14" s="49" t="s">
        <v>89</v>
      </c>
      <c r="E14" s="56">
        <v>1</v>
      </c>
      <c r="F14" s="56">
        <v>1</v>
      </c>
      <c r="G14" s="62" t="s">
        <v>73</v>
      </c>
      <c r="H14" s="17" t="s">
        <v>464</v>
      </c>
    </row>
    <row r="15" spans="1:8" ht="56.25">
      <c r="A15" s="89">
        <v>69</v>
      </c>
      <c r="B15" s="59" t="s">
        <v>158</v>
      </c>
      <c r="C15" s="65" t="s">
        <v>222</v>
      </c>
      <c r="D15" s="49" t="s">
        <v>89</v>
      </c>
      <c r="E15" s="56">
        <v>1</v>
      </c>
      <c r="F15" s="56">
        <v>1</v>
      </c>
      <c r="G15" s="62" t="s">
        <v>73</v>
      </c>
      <c r="H15" s="17" t="s">
        <v>465</v>
      </c>
    </row>
    <row r="16" spans="1:8" ht="37.5">
      <c r="A16" s="89">
        <v>70</v>
      </c>
      <c r="B16" s="59" t="s">
        <v>158</v>
      </c>
      <c r="C16" s="65" t="s">
        <v>223</v>
      </c>
      <c r="D16" s="49" t="s">
        <v>89</v>
      </c>
      <c r="E16" s="56">
        <v>1</v>
      </c>
      <c r="F16" s="56">
        <v>1</v>
      </c>
      <c r="G16" s="62" t="s">
        <v>73</v>
      </c>
      <c r="H16" s="17" t="s">
        <v>466</v>
      </c>
    </row>
    <row r="17" spans="1:8" ht="75">
      <c r="A17" s="89">
        <v>71</v>
      </c>
      <c r="B17" s="59" t="s">
        <v>158</v>
      </c>
      <c r="C17" s="50" t="s">
        <v>91</v>
      </c>
      <c r="D17" s="49" t="s">
        <v>89</v>
      </c>
      <c r="E17" s="56">
        <v>1</v>
      </c>
      <c r="F17" s="56">
        <v>1</v>
      </c>
      <c r="G17" s="62" t="s">
        <v>73</v>
      </c>
      <c r="H17" s="17" t="s">
        <v>467</v>
      </c>
    </row>
    <row r="18" spans="1:8" ht="56.25">
      <c r="A18" s="89">
        <v>72</v>
      </c>
      <c r="B18" s="59" t="s">
        <v>158</v>
      </c>
      <c r="C18" s="50" t="s">
        <v>92</v>
      </c>
      <c r="D18" s="49" t="s">
        <v>89</v>
      </c>
      <c r="E18" s="56">
        <v>2</v>
      </c>
      <c r="F18" s="56">
        <v>2</v>
      </c>
      <c r="G18" s="62" t="s">
        <v>73</v>
      </c>
      <c r="H18" s="17" t="s">
        <v>468</v>
      </c>
    </row>
    <row r="19" spans="1:8" ht="37.5">
      <c r="A19" s="89">
        <v>74</v>
      </c>
      <c r="B19" s="59" t="s">
        <v>158</v>
      </c>
      <c r="C19" s="50" t="s">
        <v>93</v>
      </c>
      <c r="D19" s="49" t="s">
        <v>89</v>
      </c>
      <c r="E19" s="56">
        <v>1</v>
      </c>
      <c r="F19" s="56">
        <v>1</v>
      </c>
      <c r="G19" s="62" t="s">
        <v>73</v>
      </c>
      <c r="H19" s="17" t="s">
        <v>469</v>
      </c>
    </row>
    <row r="20" spans="1:8" ht="56.25">
      <c r="A20" s="89">
        <v>75</v>
      </c>
      <c r="B20" s="59" t="s">
        <v>158</v>
      </c>
      <c r="C20" s="50" t="s">
        <v>94</v>
      </c>
      <c r="D20" s="49" t="s">
        <v>89</v>
      </c>
      <c r="E20" s="56">
        <v>1</v>
      </c>
      <c r="F20" s="56">
        <v>1</v>
      </c>
      <c r="G20" s="62"/>
      <c r="H20" s="17" t="s">
        <v>470</v>
      </c>
    </row>
    <row r="21" spans="1:8" ht="60" customHeight="1">
      <c r="A21" s="89">
        <v>76</v>
      </c>
      <c r="B21" s="59" t="s">
        <v>158</v>
      </c>
      <c r="C21" s="50" t="s">
        <v>95</v>
      </c>
      <c r="D21" s="49" t="s">
        <v>89</v>
      </c>
      <c r="E21" s="56">
        <v>1</v>
      </c>
      <c r="F21" s="56">
        <v>1</v>
      </c>
      <c r="G21" s="62"/>
      <c r="H21" s="17" t="s">
        <v>471</v>
      </c>
    </row>
  </sheetData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3"/>
  <sheetViews>
    <sheetView workbookViewId="0">
      <selection activeCell="O4" sqref="O4"/>
    </sheetView>
  </sheetViews>
  <sheetFormatPr defaultRowHeight="16.5"/>
  <cols>
    <col min="1" max="1" width="8.125" customWidth="1"/>
    <col min="6" max="6" width="8" customWidth="1"/>
    <col min="7" max="7" width="8.5" customWidth="1"/>
    <col min="8" max="8" width="8" customWidth="1"/>
    <col min="9" max="9" width="7.125" customWidth="1"/>
    <col min="11" max="11" width="13.625" customWidth="1"/>
  </cols>
  <sheetData>
    <row r="1" spans="1:11" ht="75">
      <c r="A1" s="87" t="s">
        <v>0</v>
      </c>
      <c r="B1" s="28" t="s">
        <v>54</v>
      </c>
      <c r="C1" s="52" t="s">
        <v>66</v>
      </c>
      <c r="D1" s="53" t="s">
        <v>1</v>
      </c>
      <c r="E1" s="29" t="s">
        <v>50</v>
      </c>
      <c r="F1" s="13" t="s">
        <v>4</v>
      </c>
      <c r="G1" s="13" t="s">
        <v>25</v>
      </c>
      <c r="H1" s="30" t="s">
        <v>71</v>
      </c>
      <c r="I1" s="29" t="s">
        <v>72</v>
      </c>
      <c r="J1" s="42" t="s">
        <v>55</v>
      </c>
      <c r="K1" s="31" t="s">
        <v>64</v>
      </c>
    </row>
    <row r="2" spans="1:11" ht="37.5">
      <c r="A2" s="89">
        <v>75</v>
      </c>
      <c r="B2" s="51" t="s">
        <v>158</v>
      </c>
      <c r="C2" s="50" t="s">
        <v>224</v>
      </c>
      <c r="D2" s="49" t="s">
        <v>89</v>
      </c>
      <c r="E2" s="62">
        <v>0.7</v>
      </c>
      <c r="F2" s="56">
        <v>1</v>
      </c>
      <c r="G2" s="56">
        <v>1</v>
      </c>
      <c r="H2" s="152"/>
      <c r="I2" s="152"/>
      <c r="J2" s="62" t="s">
        <v>73</v>
      </c>
      <c r="K2" s="111" t="s">
        <v>472</v>
      </c>
    </row>
    <row r="3" spans="1:11" ht="56.25">
      <c r="A3" s="89">
        <v>76</v>
      </c>
      <c r="B3" s="51" t="s">
        <v>158</v>
      </c>
      <c r="C3" s="50" t="s">
        <v>96</v>
      </c>
      <c r="D3" s="49" t="s">
        <v>89</v>
      </c>
      <c r="E3" s="62">
        <v>0.18</v>
      </c>
      <c r="F3" s="56">
        <v>0</v>
      </c>
      <c r="G3" s="56">
        <v>0</v>
      </c>
      <c r="H3" s="153"/>
      <c r="I3" s="153"/>
      <c r="J3" s="62" t="s">
        <v>73</v>
      </c>
      <c r="K3" s="17"/>
    </row>
    <row r="4" spans="1:11" ht="37.5">
      <c r="A4" s="89">
        <v>77</v>
      </c>
      <c r="B4" s="59" t="s">
        <v>158</v>
      </c>
      <c r="C4" s="50" t="s">
        <v>97</v>
      </c>
      <c r="D4" s="49" t="s">
        <v>89</v>
      </c>
      <c r="E4" s="62">
        <v>0.14000000000000001</v>
      </c>
      <c r="F4" s="56">
        <v>1</v>
      </c>
      <c r="G4" s="56">
        <v>1</v>
      </c>
      <c r="H4" s="151">
        <v>0.27986111111111112</v>
      </c>
      <c r="I4" s="151">
        <v>0.3215277777777778</v>
      </c>
      <c r="J4" s="62" t="s">
        <v>73</v>
      </c>
      <c r="K4" s="111" t="s">
        <v>473</v>
      </c>
    </row>
    <row r="5" spans="1:11" ht="75">
      <c r="A5" s="89">
        <v>78</v>
      </c>
      <c r="B5" s="59" t="s">
        <v>158</v>
      </c>
      <c r="C5" s="50" t="s">
        <v>98</v>
      </c>
      <c r="D5" s="49" t="s">
        <v>89</v>
      </c>
      <c r="E5" s="62">
        <v>6.3E-2</v>
      </c>
      <c r="F5" s="56">
        <v>1</v>
      </c>
      <c r="G5" s="56">
        <v>1</v>
      </c>
      <c r="H5" s="152"/>
      <c r="I5" s="152"/>
      <c r="J5" s="62" t="s">
        <v>73</v>
      </c>
      <c r="K5" s="17" t="s">
        <v>474</v>
      </c>
    </row>
    <row r="6" spans="1:11" ht="75">
      <c r="A6" s="89">
        <v>79</v>
      </c>
      <c r="B6" s="59" t="s">
        <v>158</v>
      </c>
      <c r="C6" s="50" t="s">
        <v>99</v>
      </c>
      <c r="D6" s="49" t="s">
        <v>89</v>
      </c>
      <c r="E6" s="62">
        <v>5.1999999999999998E-2</v>
      </c>
      <c r="F6" s="56">
        <v>2</v>
      </c>
      <c r="G6" s="56">
        <v>2</v>
      </c>
      <c r="H6" s="152"/>
      <c r="I6" s="152"/>
      <c r="J6" s="62" t="s">
        <v>73</v>
      </c>
      <c r="K6" s="17" t="s">
        <v>475</v>
      </c>
    </row>
    <row r="7" spans="1:11" ht="37.5">
      <c r="A7" s="89">
        <v>80</v>
      </c>
      <c r="B7" s="59" t="s">
        <v>158</v>
      </c>
      <c r="C7" s="50" t="s">
        <v>225</v>
      </c>
      <c r="D7" s="49" t="s">
        <v>89</v>
      </c>
      <c r="E7" s="62">
        <v>5.8999999999999997E-2</v>
      </c>
      <c r="F7" s="56">
        <v>0</v>
      </c>
      <c r="G7" s="56">
        <v>0</v>
      </c>
      <c r="H7" s="152"/>
      <c r="I7" s="152"/>
      <c r="J7" s="62" t="s">
        <v>73</v>
      </c>
      <c r="K7" s="17"/>
    </row>
    <row r="8" spans="1:11" ht="37.5">
      <c r="A8" s="89">
        <v>81</v>
      </c>
      <c r="B8" s="59" t="s">
        <v>158</v>
      </c>
      <c r="C8" s="50" t="s">
        <v>226</v>
      </c>
      <c r="D8" s="49" t="s">
        <v>89</v>
      </c>
      <c r="E8" s="62">
        <v>0.82</v>
      </c>
      <c r="F8" s="56">
        <v>1</v>
      </c>
      <c r="G8" s="56">
        <v>1</v>
      </c>
      <c r="H8" s="152"/>
      <c r="I8" s="152"/>
      <c r="J8" s="62" t="s">
        <v>73</v>
      </c>
      <c r="K8" s="17" t="s">
        <v>476</v>
      </c>
    </row>
    <row r="9" spans="1:11" ht="75">
      <c r="A9" s="89">
        <v>82</v>
      </c>
      <c r="B9" s="59" t="s">
        <v>158</v>
      </c>
      <c r="C9" s="50" t="s">
        <v>227</v>
      </c>
      <c r="D9" s="49" t="s">
        <v>89</v>
      </c>
      <c r="E9" s="62">
        <v>5.5E-2</v>
      </c>
      <c r="F9" s="56">
        <v>1</v>
      </c>
      <c r="G9" s="56">
        <v>1</v>
      </c>
      <c r="H9" s="153"/>
      <c r="I9" s="153"/>
      <c r="J9" s="62" t="s">
        <v>73</v>
      </c>
      <c r="K9" s="17" t="s">
        <v>477</v>
      </c>
    </row>
    <row r="10" spans="1:11" ht="56.25">
      <c r="A10" s="89">
        <v>83</v>
      </c>
      <c r="B10" s="59" t="s">
        <v>158</v>
      </c>
      <c r="C10" s="50" t="s">
        <v>228</v>
      </c>
      <c r="D10" s="49" t="s">
        <v>48</v>
      </c>
      <c r="E10" s="62">
        <v>7.2999999999999995E-2</v>
      </c>
      <c r="F10" s="56">
        <v>1</v>
      </c>
      <c r="G10" s="56">
        <v>1</v>
      </c>
      <c r="H10" s="151">
        <v>0.28402777777777777</v>
      </c>
      <c r="I10" s="151">
        <v>0.3298611111111111</v>
      </c>
      <c r="J10" s="62" t="s">
        <v>376</v>
      </c>
      <c r="K10" s="17" t="s">
        <v>478</v>
      </c>
    </row>
    <row r="11" spans="1:11" ht="56.25">
      <c r="A11" s="89">
        <v>84</v>
      </c>
      <c r="B11" s="59" t="s">
        <v>158</v>
      </c>
      <c r="C11" s="50" t="s">
        <v>100</v>
      </c>
      <c r="D11" s="49" t="s">
        <v>48</v>
      </c>
      <c r="E11" s="62">
        <v>0.25</v>
      </c>
      <c r="F11" s="56">
        <v>0</v>
      </c>
      <c r="G11" s="56">
        <v>0</v>
      </c>
      <c r="H11" s="152"/>
      <c r="I11" s="152"/>
      <c r="J11" s="62" t="s">
        <v>376</v>
      </c>
      <c r="K11" s="17"/>
    </row>
    <row r="12" spans="1:11" ht="112.5">
      <c r="A12" s="89">
        <v>85</v>
      </c>
      <c r="B12" s="59" t="s">
        <v>158</v>
      </c>
      <c r="C12" s="50" t="s">
        <v>229</v>
      </c>
      <c r="D12" s="49" t="s">
        <v>48</v>
      </c>
      <c r="E12" s="62">
        <v>0.17</v>
      </c>
      <c r="F12" s="56">
        <v>1</v>
      </c>
      <c r="G12" s="56">
        <v>1</v>
      </c>
      <c r="H12" s="152"/>
      <c r="I12" s="152"/>
      <c r="J12" s="62" t="s">
        <v>376</v>
      </c>
      <c r="K12" s="17" t="s">
        <v>479</v>
      </c>
    </row>
    <row r="13" spans="1:11" ht="93.75">
      <c r="A13" s="89">
        <v>86</v>
      </c>
      <c r="B13" s="59" t="s">
        <v>158</v>
      </c>
      <c r="C13" s="50" t="s">
        <v>230</v>
      </c>
      <c r="D13" s="49" t="s">
        <v>48</v>
      </c>
      <c r="E13" s="62">
        <v>0.26</v>
      </c>
      <c r="F13" s="56">
        <v>0</v>
      </c>
      <c r="G13" s="56">
        <v>0</v>
      </c>
      <c r="H13" s="152"/>
      <c r="I13" s="152"/>
      <c r="J13" s="62" t="s">
        <v>376</v>
      </c>
      <c r="K13" s="17"/>
    </row>
    <row r="14" spans="1:11" ht="56.25">
      <c r="A14" s="89">
        <v>87</v>
      </c>
      <c r="B14" s="59" t="s">
        <v>158</v>
      </c>
      <c r="C14" s="50" t="s">
        <v>101</v>
      </c>
      <c r="D14" s="49" t="s">
        <v>48</v>
      </c>
      <c r="E14" s="62">
        <v>0.26</v>
      </c>
      <c r="F14" s="56">
        <v>1</v>
      </c>
      <c r="G14" s="56">
        <v>1</v>
      </c>
      <c r="H14" s="152"/>
      <c r="I14" s="152"/>
      <c r="J14" s="62" t="s">
        <v>376</v>
      </c>
      <c r="K14" s="17" t="s">
        <v>480</v>
      </c>
    </row>
    <row r="15" spans="1:11" ht="93.75">
      <c r="A15" s="89">
        <v>88</v>
      </c>
      <c r="B15" s="59" t="s">
        <v>158</v>
      </c>
      <c r="C15" s="50" t="s">
        <v>231</v>
      </c>
      <c r="D15" s="49" t="s">
        <v>48</v>
      </c>
      <c r="E15" s="62">
        <v>0.25</v>
      </c>
      <c r="F15" s="56" t="s">
        <v>23</v>
      </c>
      <c r="G15" s="56" t="s">
        <v>23</v>
      </c>
      <c r="H15" s="152"/>
      <c r="I15" s="152"/>
      <c r="J15" s="62" t="s">
        <v>376</v>
      </c>
      <c r="K15" s="17"/>
    </row>
    <row r="16" spans="1:11" ht="93.75">
      <c r="A16" s="89">
        <v>89</v>
      </c>
      <c r="B16" s="59" t="s">
        <v>158</v>
      </c>
      <c r="C16" s="50" t="s">
        <v>232</v>
      </c>
      <c r="D16" s="49" t="s">
        <v>48</v>
      </c>
      <c r="E16" s="62">
        <v>0.26</v>
      </c>
      <c r="F16" s="56" t="s">
        <v>371</v>
      </c>
      <c r="G16" s="56" t="s">
        <v>371</v>
      </c>
      <c r="H16" s="152"/>
      <c r="I16" s="152"/>
      <c r="J16" s="62" t="s">
        <v>376</v>
      </c>
      <c r="K16" s="17"/>
    </row>
    <row r="17" spans="1:11" ht="93.75">
      <c r="A17" s="89">
        <v>90</v>
      </c>
      <c r="B17" s="59" t="s">
        <v>158</v>
      </c>
      <c r="C17" s="50" t="s">
        <v>102</v>
      </c>
      <c r="D17" s="49" t="s">
        <v>48</v>
      </c>
      <c r="E17" s="62">
        <v>8.2000000000000003E-2</v>
      </c>
      <c r="F17" s="56" t="s">
        <v>371</v>
      </c>
      <c r="G17" s="56" t="s">
        <v>371</v>
      </c>
      <c r="H17" s="152"/>
      <c r="I17" s="152"/>
      <c r="J17" s="62" t="s">
        <v>376</v>
      </c>
      <c r="K17" s="17"/>
    </row>
    <row r="18" spans="1:11" ht="93.75">
      <c r="A18" s="89">
        <v>91</v>
      </c>
      <c r="B18" s="59" t="s">
        <v>158</v>
      </c>
      <c r="C18" s="50" t="s">
        <v>233</v>
      </c>
      <c r="D18" s="49" t="s">
        <v>48</v>
      </c>
      <c r="E18" s="62">
        <v>0.4</v>
      </c>
      <c r="F18" s="56" t="s">
        <v>371</v>
      </c>
      <c r="G18" s="56" t="s">
        <v>371</v>
      </c>
      <c r="H18" s="152"/>
      <c r="I18" s="152"/>
      <c r="J18" s="62" t="s">
        <v>376</v>
      </c>
      <c r="K18" s="17"/>
    </row>
    <row r="19" spans="1:11" ht="93.75">
      <c r="A19" s="89">
        <v>92</v>
      </c>
      <c r="B19" s="59" t="s">
        <v>158</v>
      </c>
      <c r="C19" s="50" t="s">
        <v>234</v>
      </c>
      <c r="D19" s="49" t="s">
        <v>48</v>
      </c>
      <c r="E19" s="62">
        <v>0.18</v>
      </c>
      <c r="F19" s="56" t="s">
        <v>371</v>
      </c>
      <c r="G19" s="56" t="s">
        <v>371</v>
      </c>
      <c r="H19" s="152"/>
      <c r="I19" s="152"/>
      <c r="J19" s="62" t="s">
        <v>376</v>
      </c>
      <c r="K19" s="17"/>
    </row>
    <row r="20" spans="1:11" ht="93.75">
      <c r="A20" s="89">
        <v>93</v>
      </c>
      <c r="B20" s="59" t="s">
        <v>158</v>
      </c>
      <c r="C20" s="50" t="s">
        <v>235</v>
      </c>
      <c r="D20" s="49" t="s">
        <v>48</v>
      </c>
      <c r="E20" s="62">
        <v>0.18</v>
      </c>
      <c r="F20" s="56" t="s">
        <v>371</v>
      </c>
      <c r="G20" s="56" t="s">
        <v>371</v>
      </c>
      <c r="H20" s="152"/>
      <c r="I20" s="152"/>
      <c r="J20" s="62" t="s">
        <v>376</v>
      </c>
      <c r="K20" s="17"/>
    </row>
    <row r="21" spans="1:11" ht="93.75">
      <c r="A21" s="89">
        <v>94</v>
      </c>
      <c r="B21" s="59" t="s">
        <v>158</v>
      </c>
      <c r="C21" s="50" t="s">
        <v>236</v>
      </c>
      <c r="D21" s="49" t="s">
        <v>48</v>
      </c>
      <c r="E21" s="62">
        <v>5.8000000000000003E-2</v>
      </c>
      <c r="F21" s="56" t="s">
        <v>371</v>
      </c>
      <c r="G21" s="56" t="s">
        <v>371</v>
      </c>
      <c r="H21" s="152"/>
      <c r="I21" s="152"/>
      <c r="J21" s="62" t="s">
        <v>376</v>
      </c>
      <c r="K21" s="17"/>
    </row>
    <row r="22" spans="1:11" ht="56.25">
      <c r="A22" s="89">
        <v>95</v>
      </c>
      <c r="B22" s="59" t="s">
        <v>59</v>
      </c>
      <c r="C22" s="50" t="s">
        <v>103</v>
      </c>
      <c r="D22" s="49" t="s">
        <v>48</v>
      </c>
      <c r="E22" s="62">
        <v>0.45</v>
      </c>
      <c r="F22" s="56" t="s">
        <v>371</v>
      </c>
      <c r="G22" s="56" t="s">
        <v>371</v>
      </c>
      <c r="H22" s="153"/>
      <c r="I22" s="153"/>
      <c r="J22" s="62" t="s">
        <v>376</v>
      </c>
      <c r="K22" s="17"/>
    </row>
    <row r="23" spans="1:11" ht="75">
      <c r="A23" s="89">
        <v>96</v>
      </c>
      <c r="B23" s="59" t="s">
        <v>59</v>
      </c>
      <c r="C23" s="50" t="s">
        <v>104</v>
      </c>
      <c r="D23" s="49" t="s">
        <v>48</v>
      </c>
      <c r="E23" s="62">
        <v>0.14000000000000001</v>
      </c>
      <c r="F23" s="56">
        <v>1</v>
      </c>
      <c r="G23" s="56">
        <v>1</v>
      </c>
      <c r="H23" s="151">
        <v>0.28819444444444448</v>
      </c>
      <c r="I23" s="151">
        <v>0.33958333333333335</v>
      </c>
      <c r="J23" s="62" t="s">
        <v>376</v>
      </c>
      <c r="K23" s="17" t="s">
        <v>481</v>
      </c>
    </row>
    <row r="24" spans="1:11" ht="75">
      <c r="A24" s="89">
        <v>97</v>
      </c>
      <c r="B24" s="59" t="s">
        <v>59</v>
      </c>
      <c r="C24" s="50" t="s">
        <v>237</v>
      </c>
      <c r="D24" s="49" t="s">
        <v>48</v>
      </c>
      <c r="E24" s="62">
        <v>0.27</v>
      </c>
      <c r="F24" s="56">
        <v>1</v>
      </c>
      <c r="G24" s="56">
        <v>1</v>
      </c>
      <c r="H24" s="152"/>
      <c r="I24" s="152"/>
      <c r="J24" s="62" t="s">
        <v>376</v>
      </c>
      <c r="K24" s="17" t="s">
        <v>482</v>
      </c>
    </row>
    <row r="25" spans="1:11" ht="75">
      <c r="A25" s="89">
        <v>98</v>
      </c>
      <c r="B25" s="59" t="s">
        <v>59</v>
      </c>
      <c r="C25" s="50" t="s">
        <v>238</v>
      </c>
      <c r="D25" s="49" t="s">
        <v>48</v>
      </c>
      <c r="E25" s="62">
        <v>0.15</v>
      </c>
      <c r="F25" s="56">
        <v>1</v>
      </c>
      <c r="G25" s="56">
        <v>1</v>
      </c>
      <c r="H25" s="152"/>
      <c r="I25" s="152"/>
      <c r="J25" s="62" t="s">
        <v>376</v>
      </c>
      <c r="K25" s="17" t="s">
        <v>483</v>
      </c>
    </row>
    <row r="26" spans="1:11" ht="93.75">
      <c r="A26" s="89">
        <v>99</v>
      </c>
      <c r="B26" s="59" t="s">
        <v>59</v>
      </c>
      <c r="C26" s="50" t="s">
        <v>239</v>
      </c>
      <c r="D26" s="49" t="s">
        <v>48</v>
      </c>
      <c r="E26" s="62">
        <v>6.6000000000000003E-2</v>
      </c>
      <c r="F26" s="56">
        <v>0</v>
      </c>
      <c r="G26" s="56">
        <v>0</v>
      </c>
      <c r="H26" s="152"/>
      <c r="I26" s="152"/>
      <c r="J26" s="62" t="s">
        <v>376</v>
      </c>
      <c r="K26" s="17"/>
    </row>
    <row r="27" spans="1:11" ht="56.25">
      <c r="A27" s="89">
        <v>100</v>
      </c>
      <c r="B27" s="59" t="s">
        <v>59</v>
      </c>
      <c r="C27" s="50" t="s">
        <v>105</v>
      </c>
      <c r="D27" s="49" t="s">
        <v>48</v>
      </c>
      <c r="E27" s="62">
        <v>0.14000000000000001</v>
      </c>
      <c r="F27" s="56">
        <v>0</v>
      </c>
      <c r="G27" s="56">
        <v>0</v>
      </c>
      <c r="H27" s="152"/>
      <c r="I27" s="152"/>
      <c r="J27" s="62" t="s">
        <v>376</v>
      </c>
      <c r="K27" s="17"/>
    </row>
    <row r="28" spans="1:11" ht="56.25">
      <c r="A28" s="89">
        <v>101</v>
      </c>
      <c r="B28" s="59" t="s">
        <v>59</v>
      </c>
      <c r="C28" s="50" t="s">
        <v>106</v>
      </c>
      <c r="D28" s="49" t="s">
        <v>48</v>
      </c>
      <c r="E28" s="62">
        <v>0.8</v>
      </c>
      <c r="F28" s="56">
        <v>1</v>
      </c>
      <c r="G28" s="56">
        <v>1</v>
      </c>
      <c r="H28" s="152"/>
      <c r="I28" s="152"/>
      <c r="J28" s="62" t="s">
        <v>376</v>
      </c>
      <c r="K28" s="17" t="s">
        <v>484</v>
      </c>
    </row>
    <row r="29" spans="1:11" ht="93.75">
      <c r="A29" s="89">
        <v>102</v>
      </c>
      <c r="B29" s="59" t="s">
        <v>59</v>
      </c>
      <c r="C29" s="50" t="s">
        <v>107</v>
      </c>
      <c r="D29" s="49" t="s">
        <v>48</v>
      </c>
      <c r="E29" s="62">
        <v>1.4</v>
      </c>
      <c r="F29" s="56">
        <v>0</v>
      </c>
      <c r="G29" s="56">
        <v>0</v>
      </c>
      <c r="H29" s="152"/>
      <c r="I29" s="152"/>
      <c r="J29" s="62" t="s">
        <v>376</v>
      </c>
      <c r="K29" s="17"/>
    </row>
    <row r="30" spans="1:11" ht="56.25">
      <c r="A30" s="89">
        <v>103</v>
      </c>
      <c r="B30" s="59" t="s">
        <v>59</v>
      </c>
      <c r="C30" s="50" t="s">
        <v>108</v>
      </c>
      <c r="D30" s="49" t="s">
        <v>48</v>
      </c>
      <c r="E30" s="62">
        <v>2.4</v>
      </c>
      <c r="F30" s="56">
        <v>1</v>
      </c>
      <c r="G30" s="56">
        <v>1</v>
      </c>
      <c r="H30" s="152"/>
      <c r="I30" s="152"/>
      <c r="J30" s="62" t="s">
        <v>376</v>
      </c>
      <c r="K30" s="17" t="s">
        <v>485</v>
      </c>
    </row>
    <row r="31" spans="1:11" ht="56.25">
      <c r="A31" s="89">
        <v>104</v>
      </c>
      <c r="B31" s="59" t="s">
        <v>59</v>
      </c>
      <c r="C31" s="50" t="s">
        <v>109</v>
      </c>
      <c r="D31" s="49" t="s">
        <v>48</v>
      </c>
      <c r="E31" s="62">
        <v>1.6</v>
      </c>
      <c r="F31" s="56">
        <v>0</v>
      </c>
      <c r="G31" s="56">
        <v>0</v>
      </c>
      <c r="H31" s="152"/>
      <c r="I31" s="152"/>
      <c r="J31" s="62" t="s">
        <v>376</v>
      </c>
      <c r="K31" s="17"/>
    </row>
    <row r="32" spans="1:11" ht="56.25">
      <c r="A32" s="89">
        <v>105</v>
      </c>
      <c r="B32" s="59" t="s">
        <v>59</v>
      </c>
      <c r="C32" s="50" t="s">
        <v>110</v>
      </c>
      <c r="D32" s="49" t="s">
        <v>48</v>
      </c>
      <c r="E32" s="62">
        <v>1.1000000000000001</v>
      </c>
      <c r="F32" s="56">
        <v>0</v>
      </c>
      <c r="G32" s="56">
        <v>0</v>
      </c>
      <c r="H32" s="153"/>
      <c r="I32" s="153"/>
      <c r="J32" s="62" t="s">
        <v>376</v>
      </c>
      <c r="K32" s="17"/>
    </row>
    <row r="33" spans="1:11" ht="56.25">
      <c r="A33" s="89">
        <v>106</v>
      </c>
      <c r="B33" s="59" t="s">
        <v>59</v>
      </c>
      <c r="C33" s="50" t="s">
        <v>111</v>
      </c>
      <c r="D33" s="49" t="s">
        <v>48</v>
      </c>
      <c r="E33" s="62">
        <v>1.1000000000000001</v>
      </c>
      <c r="F33" s="56">
        <v>0</v>
      </c>
      <c r="G33" s="56">
        <v>0</v>
      </c>
      <c r="H33" s="151">
        <v>0.29166666666666669</v>
      </c>
      <c r="I33" s="151">
        <v>0.34652777777777777</v>
      </c>
      <c r="J33" s="62" t="s">
        <v>376</v>
      </c>
      <c r="K33" s="17"/>
    </row>
    <row r="34" spans="1:11" ht="56.25">
      <c r="A34" s="89">
        <v>107</v>
      </c>
      <c r="B34" s="59" t="s">
        <v>59</v>
      </c>
      <c r="C34" s="50" t="s">
        <v>112</v>
      </c>
      <c r="D34" s="49" t="s">
        <v>48</v>
      </c>
      <c r="E34" s="62">
        <v>0.35</v>
      </c>
      <c r="F34" s="56">
        <v>0</v>
      </c>
      <c r="G34" s="56">
        <v>0</v>
      </c>
      <c r="H34" s="152"/>
      <c r="I34" s="152"/>
      <c r="J34" s="62" t="s">
        <v>376</v>
      </c>
      <c r="K34" s="17"/>
    </row>
    <row r="35" spans="1:11" ht="56.25">
      <c r="A35" s="89">
        <v>108</v>
      </c>
      <c r="B35" s="59" t="s">
        <v>59</v>
      </c>
      <c r="C35" s="50" t="s">
        <v>113</v>
      </c>
      <c r="D35" s="49" t="s">
        <v>48</v>
      </c>
      <c r="E35" s="62">
        <v>0.85</v>
      </c>
      <c r="F35" s="56">
        <v>1</v>
      </c>
      <c r="G35" s="56">
        <v>1</v>
      </c>
      <c r="H35" s="152"/>
      <c r="I35" s="152"/>
      <c r="J35" s="62" t="s">
        <v>376</v>
      </c>
      <c r="K35" s="17" t="s">
        <v>486</v>
      </c>
    </row>
    <row r="36" spans="1:11" ht="56.25">
      <c r="A36" s="89">
        <v>109</v>
      </c>
      <c r="B36" s="59" t="s">
        <v>59</v>
      </c>
      <c r="C36" s="50" t="s">
        <v>114</v>
      </c>
      <c r="D36" s="49" t="s">
        <v>48</v>
      </c>
      <c r="E36" s="62">
        <v>0.28000000000000003</v>
      </c>
      <c r="F36" s="56">
        <v>1</v>
      </c>
      <c r="G36" s="56">
        <v>1</v>
      </c>
      <c r="H36" s="152"/>
      <c r="I36" s="152"/>
      <c r="J36" s="62" t="s">
        <v>376</v>
      </c>
      <c r="K36" s="17" t="s">
        <v>487</v>
      </c>
    </row>
    <row r="37" spans="1:11" ht="75">
      <c r="A37" s="89">
        <v>110</v>
      </c>
      <c r="B37" s="59" t="s">
        <v>58</v>
      </c>
      <c r="C37" s="50" t="s">
        <v>115</v>
      </c>
      <c r="D37" s="49" t="s">
        <v>48</v>
      </c>
      <c r="E37" s="62">
        <v>0.27</v>
      </c>
      <c r="F37" s="56">
        <v>1</v>
      </c>
      <c r="G37" s="56">
        <v>1</v>
      </c>
      <c r="H37" s="152"/>
      <c r="I37" s="152"/>
      <c r="J37" s="62" t="s">
        <v>376</v>
      </c>
      <c r="K37" s="17" t="s">
        <v>488</v>
      </c>
    </row>
    <row r="38" spans="1:11" ht="93.75">
      <c r="A38" s="89">
        <v>111</v>
      </c>
      <c r="B38" s="59" t="s">
        <v>58</v>
      </c>
      <c r="C38" s="50" t="s">
        <v>116</v>
      </c>
      <c r="D38" s="49" t="s">
        <v>48</v>
      </c>
      <c r="E38" s="62">
        <v>0.35</v>
      </c>
      <c r="F38" s="56">
        <v>1</v>
      </c>
      <c r="G38" s="56">
        <v>1</v>
      </c>
      <c r="H38" s="153"/>
      <c r="I38" s="153"/>
      <c r="J38" s="62" t="s">
        <v>376</v>
      </c>
      <c r="K38" s="17" t="s">
        <v>489</v>
      </c>
    </row>
    <row r="39" spans="1:11" ht="93.75">
      <c r="A39" s="89">
        <v>112</v>
      </c>
      <c r="B39" s="59" t="s">
        <v>58</v>
      </c>
      <c r="C39" s="50" t="s">
        <v>240</v>
      </c>
      <c r="D39" s="49" t="s">
        <v>48</v>
      </c>
      <c r="E39" s="62">
        <v>0.45</v>
      </c>
      <c r="F39" s="56">
        <v>0</v>
      </c>
      <c r="G39" s="56">
        <v>0</v>
      </c>
      <c r="H39" s="151">
        <v>0.29305555555555557</v>
      </c>
      <c r="I39" s="151">
        <v>0.35000000000000003</v>
      </c>
      <c r="J39" s="62" t="s">
        <v>376</v>
      </c>
      <c r="K39" s="17"/>
    </row>
    <row r="40" spans="1:11" ht="93.75">
      <c r="A40" s="89">
        <v>113</v>
      </c>
      <c r="B40" s="59" t="s">
        <v>58</v>
      </c>
      <c r="C40" s="50" t="s">
        <v>241</v>
      </c>
      <c r="D40" s="49" t="s">
        <v>48</v>
      </c>
      <c r="E40" s="62">
        <v>0.18</v>
      </c>
      <c r="F40" s="56">
        <v>0</v>
      </c>
      <c r="G40" s="56">
        <v>0</v>
      </c>
      <c r="H40" s="152"/>
      <c r="I40" s="152"/>
      <c r="J40" s="62" t="s">
        <v>376</v>
      </c>
      <c r="K40" s="17"/>
    </row>
    <row r="41" spans="1:11" ht="93.75">
      <c r="A41" s="89">
        <v>114</v>
      </c>
      <c r="B41" s="59" t="s">
        <v>58</v>
      </c>
      <c r="C41" s="50" t="s">
        <v>242</v>
      </c>
      <c r="D41" s="49" t="s">
        <v>48</v>
      </c>
      <c r="E41" s="62">
        <v>0.25</v>
      </c>
      <c r="F41" s="56">
        <v>0</v>
      </c>
      <c r="G41" s="56">
        <v>0</v>
      </c>
      <c r="H41" s="152"/>
      <c r="I41" s="152"/>
      <c r="J41" s="62" t="s">
        <v>376</v>
      </c>
      <c r="K41" s="17"/>
    </row>
    <row r="42" spans="1:11" ht="93.75">
      <c r="A42" s="89">
        <v>115</v>
      </c>
      <c r="B42" s="59" t="s">
        <v>58</v>
      </c>
      <c r="C42" s="50" t="s">
        <v>243</v>
      </c>
      <c r="D42" s="49" t="s">
        <v>48</v>
      </c>
      <c r="E42" s="62">
        <v>0.4</v>
      </c>
      <c r="F42" s="56">
        <v>0</v>
      </c>
      <c r="G42" s="56">
        <v>0</v>
      </c>
      <c r="H42" s="152"/>
      <c r="I42" s="152"/>
      <c r="J42" s="62" t="s">
        <v>376</v>
      </c>
      <c r="K42" s="17"/>
    </row>
    <row r="43" spans="1:11" ht="93.75">
      <c r="A43" s="89">
        <v>116</v>
      </c>
      <c r="B43" s="59" t="s">
        <v>58</v>
      </c>
      <c r="C43" s="50" t="s">
        <v>244</v>
      </c>
      <c r="D43" s="49" t="s">
        <v>48</v>
      </c>
      <c r="E43" s="62">
        <v>0.4</v>
      </c>
      <c r="F43" s="56">
        <v>0</v>
      </c>
      <c r="G43" s="56">
        <v>0</v>
      </c>
      <c r="H43" s="152"/>
      <c r="I43" s="152"/>
      <c r="J43" s="62" t="s">
        <v>376</v>
      </c>
      <c r="K43" s="17"/>
    </row>
    <row r="44" spans="1:11" ht="93.75">
      <c r="A44" s="89">
        <v>117</v>
      </c>
      <c r="B44" s="59" t="s">
        <v>58</v>
      </c>
      <c r="C44" s="50" t="s">
        <v>245</v>
      </c>
      <c r="D44" s="49" t="s">
        <v>48</v>
      </c>
      <c r="E44" s="62">
        <v>0.65</v>
      </c>
      <c r="F44" s="56">
        <v>0</v>
      </c>
      <c r="G44" s="56">
        <v>0</v>
      </c>
      <c r="H44" s="152"/>
      <c r="I44" s="152"/>
      <c r="J44" s="62" t="s">
        <v>376</v>
      </c>
      <c r="K44" s="17"/>
    </row>
    <row r="45" spans="1:11" ht="93.75">
      <c r="A45" s="89">
        <v>118</v>
      </c>
      <c r="B45" s="59" t="s">
        <v>58</v>
      </c>
      <c r="C45" s="50" t="s">
        <v>246</v>
      </c>
      <c r="D45" s="49" t="s">
        <v>48</v>
      </c>
      <c r="E45" s="62">
        <v>0.27</v>
      </c>
      <c r="F45" s="56">
        <v>0</v>
      </c>
      <c r="G45" s="56">
        <v>0</v>
      </c>
      <c r="H45" s="152"/>
      <c r="I45" s="152"/>
      <c r="J45" s="62" t="s">
        <v>376</v>
      </c>
      <c r="K45" s="17"/>
    </row>
    <row r="46" spans="1:11" ht="93.75">
      <c r="A46" s="89">
        <v>119</v>
      </c>
      <c r="B46" s="59" t="s">
        <v>58</v>
      </c>
      <c r="C46" s="50" t="s">
        <v>247</v>
      </c>
      <c r="D46" s="49" t="s">
        <v>48</v>
      </c>
      <c r="E46" s="62">
        <v>0.75</v>
      </c>
      <c r="F46" s="56">
        <v>0</v>
      </c>
      <c r="G46" s="56">
        <v>0</v>
      </c>
      <c r="H46" s="152"/>
      <c r="I46" s="152"/>
      <c r="J46" s="62" t="s">
        <v>376</v>
      </c>
      <c r="K46" s="17"/>
    </row>
    <row r="47" spans="1:11" ht="93.75">
      <c r="A47" s="89">
        <v>120</v>
      </c>
      <c r="B47" s="59" t="s">
        <v>58</v>
      </c>
      <c r="C47" s="50" t="s">
        <v>248</v>
      </c>
      <c r="D47" s="49" t="s">
        <v>48</v>
      </c>
      <c r="E47" s="62">
        <v>1.2</v>
      </c>
      <c r="F47" s="56">
        <v>0</v>
      </c>
      <c r="G47" s="56">
        <v>0</v>
      </c>
      <c r="H47" s="152"/>
      <c r="I47" s="152"/>
      <c r="J47" s="62" t="s">
        <v>376</v>
      </c>
      <c r="K47" s="17"/>
    </row>
    <row r="48" spans="1:11" ht="75">
      <c r="A48" s="89">
        <v>121</v>
      </c>
      <c r="B48" s="59" t="s">
        <v>58</v>
      </c>
      <c r="C48" s="50" t="s">
        <v>117</v>
      </c>
      <c r="D48" s="49" t="s">
        <v>48</v>
      </c>
      <c r="E48" s="62">
        <v>0.7</v>
      </c>
      <c r="F48" s="56">
        <v>0</v>
      </c>
      <c r="G48" s="56">
        <v>0</v>
      </c>
      <c r="H48" s="152"/>
      <c r="I48" s="152"/>
      <c r="J48" s="62" t="s">
        <v>376</v>
      </c>
      <c r="K48" s="17"/>
    </row>
    <row r="49" spans="1:11" ht="93.75">
      <c r="A49" s="89">
        <v>122</v>
      </c>
      <c r="B49" s="59" t="s">
        <v>58</v>
      </c>
      <c r="C49" s="50" t="s">
        <v>118</v>
      </c>
      <c r="D49" s="49" t="s">
        <v>48</v>
      </c>
      <c r="E49" s="62">
        <v>0.5</v>
      </c>
      <c r="F49" s="56">
        <v>0</v>
      </c>
      <c r="G49" s="56">
        <v>0</v>
      </c>
      <c r="H49" s="152"/>
      <c r="I49" s="152"/>
      <c r="J49" s="62" t="s">
        <v>376</v>
      </c>
      <c r="K49" s="17"/>
    </row>
    <row r="50" spans="1:11" ht="75">
      <c r="A50" s="89">
        <v>123</v>
      </c>
      <c r="B50" s="59" t="s">
        <v>58</v>
      </c>
      <c r="C50" s="50" t="s">
        <v>119</v>
      </c>
      <c r="D50" s="49" t="s">
        <v>48</v>
      </c>
      <c r="E50" s="62">
        <v>0.45</v>
      </c>
      <c r="F50" s="56">
        <v>0</v>
      </c>
      <c r="G50" s="56">
        <v>0</v>
      </c>
      <c r="H50" s="152"/>
      <c r="I50" s="152"/>
      <c r="J50" s="62" t="s">
        <v>376</v>
      </c>
      <c r="K50" s="17"/>
    </row>
    <row r="51" spans="1:11" ht="93.75">
      <c r="A51" s="89">
        <v>124</v>
      </c>
      <c r="B51" s="59" t="s">
        <v>58</v>
      </c>
      <c r="C51" s="50" t="s">
        <v>249</v>
      </c>
      <c r="D51" s="49" t="s">
        <v>48</v>
      </c>
      <c r="E51" s="62">
        <v>0.35</v>
      </c>
      <c r="F51" s="56">
        <v>1</v>
      </c>
      <c r="G51" s="56">
        <v>1</v>
      </c>
      <c r="H51" s="152"/>
      <c r="I51" s="152"/>
      <c r="J51" s="62" t="s">
        <v>376</v>
      </c>
      <c r="K51" s="17" t="s">
        <v>490</v>
      </c>
    </row>
    <row r="52" spans="1:11" ht="18.75">
      <c r="A52" s="89"/>
    </row>
    <row r="53" spans="1:11" ht="18.75">
      <c r="A53" s="89"/>
    </row>
  </sheetData>
  <mergeCells count="12">
    <mergeCell ref="H2:H3"/>
    <mergeCell ref="I2:I3"/>
    <mergeCell ref="H4:H9"/>
    <mergeCell ref="I4:I9"/>
    <mergeCell ref="H10:H22"/>
    <mergeCell ref="I10:I22"/>
    <mergeCell ref="H23:H32"/>
    <mergeCell ref="I23:I32"/>
    <mergeCell ref="H33:H38"/>
    <mergeCell ref="I33:I38"/>
    <mergeCell ref="H39:H51"/>
    <mergeCell ref="I39:I51"/>
  </mergeCells>
  <phoneticPr fontId="2" type="noConversion"/>
  <pageMargins left="0.19685039370078741" right="0.19685039370078741" top="0.39370078740157483" bottom="0.39370078740157483" header="0.39370078740157483" footer="0.3937007874015748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8"/>
  <sheetViews>
    <sheetView topLeftCell="A26" workbookViewId="0">
      <selection activeCell="O24" sqref="O24"/>
    </sheetView>
  </sheetViews>
  <sheetFormatPr defaultRowHeight="16.5"/>
  <cols>
    <col min="10" max="10" width="17.5" customWidth="1"/>
  </cols>
  <sheetData>
    <row r="1" spans="1:10" ht="56.25">
      <c r="A1" s="87" t="s">
        <v>0</v>
      </c>
      <c r="B1" s="28" t="s">
        <v>54</v>
      </c>
      <c r="C1" s="52" t="s">
        <v>66</v>
      </c>
      <c r="D1" s="53" t="s">
        <v>1</v>
      </c>
      <c r="E1" s="13" t="s">
        <v>4</v>
      </c>
      <c r="F1" s="13" t="s">
        <v>25</v>
      </c>
      <c r="G1" s="30" t="s">
        <v>71</v>
      </c>
      <c r="H1" s="29" t="s">
        <v>72</v>
      </c>
      <c r="I1" s="42" t="s">
        <v>55</v>
      </c>
      <c r="J1" s="31" t="s">
        <v>64</v>
      </c>
    </row>
    <row r="2" spans="1:10" ht="19.5" hidden="1">
      <c r="A2" s="89">
        <v>247</v>
      </c>
      <c r="B2" s="59"/>
      <c r="C2" s="48"/>
      <c r="D2" s="60"/>
      <c r="E2" s="62"/>
      <c r="F2" s="62"/>
      <c r="G2" s="109"/>
      <c r="H2" s="85"/>
      <c r="I2" s="62"/>
      <c r="J2" s="21"/>
    </row>
    <row r="3" spans="1:10" ht="19.5" hidden="1">
      <c r="A3" s="89">
        <v>248</v>
      </c>
      <c r="B3" s="59"/>
      <c r="C3" s="48"/>
      <c r="D3" s="60"/>
      <c r="E3" s="62"/>
      <c r="F3" s="62"/>
      <c r="G3" s="11"/>
      <c r="H3" s="1"/>
      <c r="I3" s="62"/>
      <c r="J3" s="21"/>
    </row>
    <row r="4" spans="1:10" ht="19.5" hidden="1">
      <c r="A4" s="89">
        <v>249</v>
      </c>
      <c r="B4" s="59"/>
      <c r="C4" s="48"/>
      <c r="D4" s="60"/>
      <c r="E4" s="62"/>
      <c r="F4" s="62"/>
      <c r="G4" s="140"/>
      <c r="H4" s="140"/>
      <c r="I4" s="62"/>
      <c r="J4" s="21"/>
    </row>
    <row r="5" spans="1:10" ht="19.5" hidden="1">
      <c r="A5" s="89">
        <v>250</v>
      </c>
      <c r="B5" s="59"/>
      <c r="C5" s="7"/>
      <c r="D5" s="66"/>
      <c r="E5" s="62"/>
      <c r="F5" s="62"/>
      <c r="G5" s="141"/>
      <c r="H5" s="143"/>
      <c r="I5" s="62"/>
      <c r="J5" s="21"/>
    </row>
    <row r="6" spans="1:10" ht="19.5" hidden="1">
      <c r="A6" s="89">
        <v>251</v>
      </c>
      <c r="B6" s="59"/>
      <c r="C6" s="48"/>
      <c r="D6" s="66"/>
      <c r="E6" s="62"/>
      <c r="F6" s="62"/>
      <c r="G6" s="141"/>
      <c r="H6" s="143"/>
      <c r="I6" s="62"/>
      <c r="J6" s="21"/>
    </row>
    <row r="7" spans="1:10" ht="19.5" hidden="1">
      <c r="A7" s="89">
        <v>252</v>
      </c>
      <c r="B7" s="59"/>
      <c r="C7" s="48"/>
      <c r="D7" s="66"/>
      <c r="E7" s="62"/>
      <c r="F7" s="62"/>
      <c r="G7" s="142"/>
      <c r="H7" s="144"/>
      <c r="I7" s="62"/>
      <c r="J7" s="21"/>
    </row>
    <row r="8" spans="1:10" ht="19.5" hidden="1">
      <c r="A8" s="89">
        <v>253</v>
      </c>
      <c r="B8" s="59"/>
      <c r="C8" s="67"/>
      <c r="D8" s="66"/>
      <c r="E8" s="62"/>
      <c r="F8" s="62"/>
      <c r="G8" s="140"/>
      <c r="H8" s="140"/>
      <c r="I8" s="62"/>
      <c r="J8" s="21"/>
    </row>
    <row r="9" spans="1:10" ht="19.5" hidden="1">
      <c r="A9" s="89">
        <v>254</v>
      </c>
      <c r="B9" s="59"/>
      <c r="C9" s="67"/>
      <c r="D9" s="66"/>
      <c r="E9" s="62"/>
      <c r="F9" s="62"/>
      <c r="G9" s="141"/>
      <c r="H9" s="143"/>
      <c r="I9" s="62"/>
      <c r="J9" s="21"/>
    </row>
    <row r="10" spans="1:10" ht="19.5" hidden="1">
      <c r="A10" s="89">
        <v>255</v>
      </c>
      <c r="B10" s="59"/>
      <c r="C10" s="67"/>
      <c r="D10" s="66"/>
      <c r="E10" s="62"/>
      <c r="F10" s="62"/>
      <c r="G10" s="142"/>
      <c r="H10" s="144"/>
      <c r="I10" s="62"/>
      <c r="J10" s="21"/>
    </row>
    <row r="11" spans="1:10" ht="56.25">
      <c r="A11" s="89">
        <v>256</v>
      </c>
      <c r="B11" s="59" t="s">
        <v>63</v>
      </c>
      <c r="C11" s="48" t="s">
        <v>10</v>
      </c>
      <c r="D11" s="66" t="s">
        <v>155</v>
      </c>
      <c r="E11" s="62">
        <v>1</v>
      </c>
      <c r="F11" s="62">
        <v>1</v>
      </c>
      <c r="G11" s="140">
        <v>0.36736111111111108</v>
      </c>
      <c r="H11" s="140">
        <v>0.52361111111111114</v>
      </c>
      <c r="I11" s="62" t="s">
        <v>381</v>
      </c>
      <c r="J11" s="21" t="s">
        <v>501</v>
      </c>
    </row>
    <row r="12" spans="1:10" ht="56.25">
      <c r="A12" s="89">
        <v>257</v>
      </c>
      <c r="B12" s="59" t="s">
        <v>63</v>
      </c>
      <c r="C12" s="48" t="s">
        <v>344</v>
      </c>
      <c r="D12" s="66" t="s">
        <v>155</v>
      </c>
      <c r="E12" s="62">
        <v>1</v>
      </c>
      <c r="F12" s="62">
        <v>1</v>
      </c>
      <c r="G12" s="141"/>
      <c r="H12" s="143"/>
      <c r="I12" s="62" t="s">
        <v>381</v>
      </c>
      <c r="J12" s="21" t="s">
        <v>502</v>
      </c>
    </row>
    <row r="13" spans="1:10" ht="56.25">
      <c r="A13" s="89">
        <v>258</v>
      </c>
      <c r="B13" s="59" t="s">
        <v>63</v>
      </c>
      <c r="C13" s="48" t="s">
        <v>11</v>
      </c>
      <c r="D13" s="66" t="s">
        <v>155</v>
      </c>
      <c r="E13" s="62">
        <v>1</v>
      </c>
      <c r="F13" s="62">
        <v>1</v>
      </c>
      <c r="G13" s="141"/>
      <c r="H13" s="143"/>
      <c r="I13" s="62" t="s">
        <v>381</v>
      </c>
      <c r="J13" s="21" t="s">
        <v>503</v>
      </c>
    </row>
    <row r="14" spans="1:10" ht="56.25">
      <c r="A14" s="89">
        <v>259</v>
      </c>
      <c r="B14" s="59" t="s">
        <v>63</v>
      </c>
      <c r="C14" s="48" t="s">
        <v>12</v>
      </c>
      <c r="D14" s="66" t="s">
        <v>155</v>
      </c>
      <c r="E14" s="62">
        <v>1</v>
      </c>
      <c r="F14" s="62">
        <v>1</v>
      </c>
      <c r="G14" s="141"/>
      <c r="H14" s="143"/>
      <c r="I14" s="62" t="s">
        <v>381</v>
      </c>
      <c r="J14" s="21" t="s">
        <v>504</v>
      </c>
    </row>
    <row r="15" spans="1:10" ht="56.25">
      <c r="A15" s="89">
        <v>260</v>
      </c>
      <c r="B15" s="59" t="s">
        <v>63</v>
      </c>
      <c r="C15" s="48" t="s">
        <v>13</v>
      </c>
      <c r="D15" s="66" t="s">
        <v>155</v>
      </c>
      <c r="E15" s="62">
        <v>1</v>
      </c>
      <c r="F15" s="62">
        <v>1</v>
      </c>
      <c r="G15" s="141"/>
      <c r="H15" s="143"/>
      <c r="I15" s="62" t="s">
        <v>381</v>
      </c>
      <c r="J15" s="21" t="s">
        <v>505</v>
      </c>
    </row>
    <row r="16" spans="1:10" ht="93.75">
      <c r="A16" s="89">
        <v>261</v>
      </c>
      <c r="B16" s="59" t="s">
        <v>63</v>
      </c>
      <c r="C16" s="48" t="s">
        <v>345</v>
      </c>
      <c r="D16" s="66" t="s">
        <v>155</v>
      </c>
      <c r="E16" s="62">
        <v>1</v>
      </c>
      <c r="F16" s="62">
        <v>1</v>
      </c>
      <c r="G16" s="141"/>
      <c r="H16" s="143"/>
      <c r="I16" s="62" t="s">
        <v>381</v>
      </c>
      <c r="J16" s="21" t="s">
        <v>506</v>
      </c>
    </row>
    <row r="17" spans="1:10" ht="93.75">
      <c r="A17" s="89">
        <v>262</v>
      </c>
      <c r="B17" s="59" t="s">
        <v>63</v>
      </c>
      <c r="C17" s="48" t="s">
        <v>346</v>
      </c>
      <c r="D17" s="66" t="s">
        <v>155</v>
      </c>
      <c r="E17" s="62">
        <v>2</v>
      </c>
      <c r="F17" s="62">
        <v>2</v>
      </c>
      <c r="G17" s="142"/>
      <c r="H17" s="144"/>
      <c r="I17" s="62" t="s">
        <v>381</v>
      </c>
      <c r="J17" s="21" t="s">
        <v>507</v>
      </c>
    </row>
    <row r="18" spans="1:10" ht="56.25">
      <c r="A18" s="89">
        <v>263</v>
      </c>
      <c r="B18" s="59" t="s">
        <v>63</v>
      </c>
      <c r="C18" s="48" t="s">
        <v>347</v>
      </c>
      <c r="D18" s="66" t="s">
        <v>155</v>
      </c>
      <c r="E18" s="62">
        <v>1</v>
      </c>
      <c r="F18" s="62">
        <v>1</v>
      </c>
      <c r="G18" s="140">
        <v>0.36874999999999997</v>
      </c>
      <c r="H18" s="140">
        <v>0.52638888888888891</v>
      </c>
      <c r="I18" s="62" t="s">
        <v>381</v>
      </c>
      <c r="J18" s="21" t="s">
        <v>508</v>
      </c>
    </row>
    <row r="19" spans="1:10" ht="75">
      <c r="A19" s="89">
        <v>264</v>
      </c>
      <c r="B19" s="59" t="s">
        <v>63</v>
      </c>
      <c r="C19" s="7" t="s">
        <v>348</v>
      </c>
      <c r="D19" s="66" t="s">
        <v>155</v>
      </c>
      <c r="E19" s="62">
        <v>1</v>
      </c>
      <c r="F19" s="62">
        <v>1</v>
      </c>
      <c r="G19" s="142"/>
      <c r="H19" s="144"/>
      <c r="I19" s="62" t="s">
        <v>381</v>
      </c>
      <c r="J19" s="21" t="s">
        <v>509</v>
      </c>
    </row>
    <row r="20" spans="1:10" ht="75">
      <c r="A20" s="89">
        <v>265</v>
      </c>
      <c r="B20" s="59" t="s">
        <v>63</v>
      </c>
      <c r="C20" s="7" t="s">
        <v>349</v>
      </c>
      <c r="D20" s="66" t="s">
        <v>155</v>
      </c>
      <c r="E20" s="62">
        <v>1</v>
      </c>
      <c r="F20" s="62">
        <v>1</v>
      </c>
      <c r="G20" s="140">
        <v>0.36944444444444446</v>
      </c>
      <c r="H20" s="140">
        <v>0.52916666666666667</v>
      </c>
      <c r="I20" s="62" t="s">
        <v>381</v>
      </c>
      <c r="J20" s="21" t="s">
        <v>510</v>
      </c>
    </row>
    <row r="21" spans="1:10" ht="75">
      <c r="A21" s="89">
        <v>266</v>
      </c>
      <c r="B21" s="59" t="s">
        <v>63</v>
      </c>
      <c r="C21" s="7" t="s">
        <v>350</v>
      </c>
      <c r="D21" s="66" t="s">
        <v>155</v>
      </c>
      <c r="E21" s="62">
        <v>1</v>
      </c>
      <c r="F21" s="62">
        <v>1</v>
      </c>
      <c r="G21" s="141"/>
      <c r="H21" s="143"/>
      <c r="I21" s="62" t="s">
        <v>381</v>
      </c>
      <c r="J21" s="21" t="s">
        <v>511</v>
      </c>
    </row>
    <row r="22" spans="1:10" ht="93.75">
      <c r="A22" s="89">
        <v>267</v>
      </c>
      <c r="B22" s="59" t="s">
        <v>63</v>
      </c>
      <c r="C22" s="7" t="s">
        <v>351</v>
      </c>
      <c r="D22" s="66" t="s">
        <v>155</v>
      </c>
      <c r="E22" s="62">
        <v>1</v>
      </c>
      <c r="F22" s="62">
        <v>1</v>
      </c>
      <c r="G22" s="141"/>
      <c r="H22" s="143"/>
      <c r="I22" s="62" t="s">
        <v>381</v>
      </c>
      <c r="J22" s="21" t="s">
        <v>631</v>
      </c>
    </row>
    <row r="23" spans="1:10" ht="75">
      <c r="A23" s="89">
        <v>268</v>
      </c>
      <c r="B23" s="59" t="s">
        <v>63</v>
      </c>
      <c r="C23" s="7" t="s">
        <v>352</v>
      </c>
      <c r="D23" s="66" t="s">
        <v>155</v>
      </c>
      <c r="E23" s="62">
        <v>1</v>
      </c>
      <c r="F23" s="62">
        <v>1</v>
      </c>
      <c r="G23" s="141"/>
      <c r="H23" s="143"/>
      <c r="I23" s="62" t="s">
        <v>381</v>
      </c>
      <c r="J23" s="21" t="s">
        <v>513</v>
      </c>
    </row>
    <row r="24" spans="1:10" ht="56.25">
      <c r="A24" s="89">
        <v>269</v>
      </c>
      <c r="B24" s="59" t="s">
        <v>63</v>
      </c>
      <c r="C24" s="7" t="s">
        <v>353</v>
      </c>
      <c r="D24" s="66" t="s">
        <v>155</v>
      </c>
      <c r="E24" s="62">
        <v>1</v>
      </c>
      <c r="F24" s="62">
        <v>1</v>
      </c>
      <c r="G24" s="142"/>
      <c r="H24" s="144"/>
      <c r="I24" s="62" t="s">
        <v>381</v>
      </c>
      <c r="J24" s="21" t="s">
        <v>514</v>
      </c>
    </row>
    <row r="25" spans="1:10" ht="112.5">
      <c r="A25" s="89">
        <v>270</v>
      </c>
      <c r="B25" s="59" t="s">
        <v>63</v>
      </c>
      <c r="C25" s="7" t="s">
        <v>354</v>
      </c>
      <c r="D25" s="66" t="s">
        <v>155</v>
      </c>
      <c r="E25" s="62">
        <v>1</v>
      </c>
      <c r="F25" s="62">
        <v>1</v>
      </c>
      <c r="G25" s="140">
        <v>0.37083333333333335</v>
      </c>
      <c r="H25" s="140">
        <v>0.53194444444444444</v>
      </c>
      <c r="I25" s="62" t="s">
        <v>381</v>
      </c>
      <c r="J25" s="21" t="s">
        <v>515</v>
      </c>
    </row>
    <row r="26" spans="1:10" ht="75">
      <c r="A26" s="89">
        <v>271</v>
      </c>
      <c r="B26" s="59" t="s">
        <v>63</v>
      </c>
      <c r="C26" s="7" t="s">
        <v>14</v>
      </c>
      <c r="D26" s="66" t="s">
        <v>155</v>
      </c>
      <c r="E26" s="62">
        <v>1</v>
      </c>
      <c r="F26" s="62">
        <v>1</v>
      </c>
      <c r="G26" s="141"/>
      <c r="H26" s="143"/>
      <c r="I26" s="62" t="s">
        <v>381</v>
      </c>
      <c r="J26" s="21" t="s">
        <v>516</v>
      </c>
    </row>
    <row r="27" spans="1:10" ht="93.75">
      <c r="A27" s="89">
        <v>272</v>
      </c>
      <c r="B27" s="59" t="s">
        <v>63</v>
      </c>
      <c r="C27" s="48" t="s">
        <v>355</v>
      </c>
      <c r="D27" s="49" t="s">
        <v>155</v>
      </c>
      <c r="E27" s="62">
        <v>2</v>
      </c>
      <c r="F27" s="62">
        <v>2</v>
      </c>
      <c r="G27" s="141"/>
      <c r="H27" s="143"/>
      <c r="I27" s="62" t="s">
        <v>381</v>
      </c>
      <c r="J27" s="21" t="s">
        <v>517</v>
      </c>
    </row>
    <row r="28" spans="1:10" ht="75">
      <c r="A28" s="89">
        <v>273</v>
      </c>
      <c r="B28" s="59" t="s">
        <v>63</v>
      </c>
      <c r="C28" s="48" t="s">
        <v>15</v>
      </c>
      <c r="D28" s="49" t="s">
        <v>155</v>
      </c>
      <c r="E28" s="62">
        <v>1</v>
      </c>
      <c r="F28" s="62">
        <v>1</v>
      </c>
      <c r="G28" s="141"/>
      <c r="H28" s="143"/>
      <c r="I28" s="62" t="s">
        <v>381</v>
      </c>
      <c r="J28" s="21" t="s">
        <v>518</v>
      </c>
    </row>
  </sheetData>
  <mergeCells count="12">
    <mergeCell ref="G4:G7"/>
    <mergeCell ref="H4:H7"/>
    <mergeCell ref="G8:G10"/>
    <mergeCell ref="H8:H10"/>
    <mergeCell ref="G11:G17"/>
    <mergeCell ref="H11:H17"/>
    <mergeCell ref="G18:G19"/>
    <mergeCell ref="H18:H19"/>
    <mergeCell ref="G20:G24"/>
    <mergeCell ref="H20:H24"/>
    <mergeCell ref="G25:G28"/>
    <mergeCell ref="H25:H28"/>
  </mergeCells>
  <phoneticPr fontId="2" type="noConversion"/>
  <pageMargins left="0.19685039370078741" right="0.19685039370078741" top="0.39370078740157483" bottom="0.39370078740157483" header="0.39370078740157483" footer="0.3937007874015748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1"/>
  <sheetViews>
    <sheetView topLeftCell="A10" workbookViewId="0">
      <selection activeCell="U6" sqref="U6"/>
    </sheetView>
  </sheetViews>
  <sheetFormatPr defaultRowHeight="16.5"/>
  <cols>
    <col min="1" max="1" width="6.75" customWidth="1"/>
    <col min="3" max="3" width="16.625" customWidth="1"/>
    <col min="6" max="6" width="7.625" customWidth="1"/>
    <col min="8" max="9" width="9" hidden="1" customWidth="1"/>
    <col min="10" max="10" width="8.875" customWidth="1"/>
    <col min="11" max="11" width="2.125" hidden="1" customWidth="1"/>
    <col min="12" max="12" width="1.375" hidden="1" customWidth="1"/>
    <col min="14" max="14" width="13.375" customWidth="1"/>
  </cols>
  <sheetData>
    <row r="1" spans="1:14" ht="56.25">
      <c r="A1" s="87" t="s">
        <v>0</v>
      </c>
      <c r="B1" s="28" t="s">
        <v>54</v>
      </c>
      <c r="C1" s="52" t="s">
        <v>66</v>
      </c>
      <c r="D1" s="53" t="s">
        <v>1</v>
      </c>
      <c r="E1" s="13" t="s">
        <v>4</v>
      </c>
      <c r="F1" s="13" t="s">
        <v>25</v>
      </c>
      <c r="G1" s="30" t="s">
        <v>71</v>
      </c>
      <c r="H1" s="29"/>
      <c r="I1" s="29"/>
      <c r="J1" s="29" t="s">
        <v>72</v>
      </c>
      <c r="K1" s="29"/>
      <c r="L1" s="31"/>
      <c r="M1" s="42" t="s">
        <v>55</v>
      </c>
      <c r="N1" s="31" t="s">
        <v>64</v>
      </c>
    </row>
    <row r="2" spans="1:14" ht="37.5">
      <c r="A2" s="89">
        <v>274</v>
      </c>
      <c r="B2" s="59" t="s">
        <v>63</v>
      </c>
      <c r="C2" s="48" t="s">
        <v>16</v>
      </c>
      <c r="D2" s="49" t="s">
        <v>155</v>
      </c>
      <c r="E2" s="62">
        <v>1</v>
      </c>
      <c r="F2" s="62">
        <v>1</v>
      </c>
      <c r="G2" s="109"/>
      <c r="H2" s="1"/>
      <c r="I2" s="1"/>
      <c r="J2" s="85"/>
      <c r="K2" s="1"/>
      <c r="L2" s="58"/>
      <c r="M2" s="62" t="s">
        <v>381</v>
      </c>
      <c r="N2" s="21" t="s">
        <v>519</v>
      </c>
    </row>
    <row r="3" spans="1:14" ht="37.5">
      <c r="A3" s="89">
        <v>275</v>
      </c>
      <c r="B3" s="59" t="s">
        <v>63</v>
      </c>
      <c r="C3" s="48" t="s">
        <v>17</v>
      </c>
      <c r="D3" s="49" t="s">
        <v>155</v>
      </c>
      <c r="E3" s="62">
        <v>1</v>
      </c>
      <c r="F3" s="62">
        <v>1</v>
      </c>
      <c r="G3" s="140">
        <v>0.37083333333333335</v>
      </c>
      <c r="H3" s="1"/>
      <c r="I3" s="1"/>
      <c r="J3" s="140">
        <v>0.53194444444444444</v>
      </c>
      <c r="K3" s="1"/>
      <c r="L3" s="58"/>
      <c r="M3" s="62" t="s">
        <v>381</v>
      </c>
      <c r="N3" s="21" t="s">
        <v>520</v>
      </c>
    </row>
    <row r="4" spans="1:14" ht="37.5">
      <c r="A4" s="89">
        <v>276</v>
      </c>
      <c r="B4" s="59" t="s">
        <v>63</v>
      </c>
      <c r="C4" s="48" t="s">
        <v>356</v>
      </c>
      <c r="D4" s="49" t="s">
        <v>155</v>
      </c>
      <c r="E4" s="62">
        <v>1</v>
      </c>
      <c r="F4" s="62">
        <v>1</v>
      </c>
      <c r="G4" s="142"/>
      <c r="H4" s="1"/>
      <c r="I4" s="1"/>
      <c r="J4" s="144"/>
      <c r="K4" s="1"/>
      <c r="L4" s="58"/>
      <c r="M4" s="62" t="s">
        <v>381</v>
      </c>
      <c r="N4" s="21" t="s">
        <v>521</v>
      </c>
    </row>
    <row r="5" spans="1:14" ht="37.5">
      <c r="A5" s="89">
        <v>277</v>
      </c>
      <c r="B5" s="59" t="s">
        <v>63</v>
      </c>
      <c r="C5" s="48" t="s">
        <v>357</v>
      </c>
      <c r="D5" s="49" t="s">
        <v>155</v>
      </c>
      <c r="E5" s="62">
        <v>1</v>
      </c>
      <c r="F5" s="62">
        <v>1</v>
      </c>
      <c r="G5" s="140">
        <v>0.37361111111111112</v>
      </c>
      <c r="H5" s="1"/>
      <c r="I5" s="1"/>
      <c r="J5" s="140">
        <v>0.53888888888888886</v>
      </c>
      <c r="K5" s="1"/>
      <c r="L5" s="58"/>
      <c r="M5" s="62" t="s">
        <v>381</v>
      </c>
      <c r="N5" s="21" t="s">
        <v>522</v>
      </c>
    </row>
    <row r="6" spans="1:14" ht="37.5">
      <c r="A6" s="89">
        <v>278</v>
      </c>
      <c r="B6" s="59" t="s">
        <v>63</v>
      </c>
      <c r="C6" s="48" t="s">
        <v>18</v>
      </c>
      <c r="D6" s="49" t="s">
        <v>155</v>
      </c>
      <c r="E6" s="62">
        <v>1</v>
      </c>
      <c r="F6" s="62">
        <v>1</v>
      </c>
      <c r="G6" s="141"/>
      <c r="H6" s="1"/>
      <c r="I6" s="1"/>
      <c r="J6" s="143"/>
      <c r="K6" s="1"/>
      <c r="L6" s="58"/>
      <c r="M6" s="62" t="s">
        <v>381</v>
      </c>
      <c r="N6" s="21" t="s">
        <v>529</v>
      </c>
    </row>
    <row r="7" spans="1:14" ht="37.5">
      <c r="A7" s="89">
        <v>279</v>
      </c>
      <c r="B7" s="59" t="s">
        <v>63</v>
      </c>
      <c r="C7" s="48" t="s">
        <v>19</v>
      </c>
      <c r="D7" s="49" t="s">
        <v>155</v>
      </c>
      <c r="E7" s="62">
        <v>1</v>
      </c>
      <c r="F7" s="62">
        <v>1</v>
      </c>
      <c r="G7" s="141"/>
      <c r="H7" s="1"/>
      <c r="I7" s="1"/>
      <c r="J7" s="143"/>
      <c r="K7" s="1"/>
      <c r="L7" s="58"/>
      <c r="M7" s="62" t="s">
        <v>381</v>
      </c>
      <c r="N7" s="21" t="s">
        <v>524</v>
      </c>
    </row>
    <row r="8" spans="1:14" ht="37.5">
      <c r="A8" s="89">
        <v>280</v>
      </c>
      <c r="B8" s="59" t="s">
        <v>63</v>
      </c>
      <c r="C8" s="48" t="s">
        <v>358</v>
      </c>
      <c r="D8" s="49" t="s">
        <v>155</v>
      </c>
      <c r="E8" s="69">
        <v>1</v>
      </c>
      <c r="F8" s="69">
        <v>1</v>
      </c>
      <c r="G8" s="141"/>
      <c r="H8" s="1"/>
      <c r="I8" s="1"/>
      <c r="J8" s="143"/>
      <c r="K8" s="1"/>
      <c r="L8" s="58"/>
      <c r="M8" s="62" t="s">
        <v>381</v>
      </c>
      <c r="N8" s="21" t="s">
        <v>565</v>
      </c>
    </row>
    <row r="9" spans="1:14" ht="37.5">
      <c r="A9" s="89">
        <v>281</v>
      </c>
      <c r="B9" s="59" t="s">
        <v>63</v>
      </c>
      <c r="C9" s="48" t="s">
        <v>359</v>
      </c>
      <c r="D9" s="49" t="s">
        <v>155</v>
      </c>
      <c r="E9" s="69">
        <v>1</v>
      </c>
      <c r="F9" s="69">
        <v>1</v>
      </c>
      <c r="G9" s="141"/>
      <c r="H9" s="1"/>
      <c r="I9" s="1"/>
      <c r="J9" s="143"/>
      <c r="K9" s="1"/>
      <c r="L9" s="58"/>
      <c r="M9" s="62" t="s">
        <v>381</v>
      </c>
      <c r="N9" s="21" t="s">
        <v>526</v>
      </c>
    </row>
    <row r="10" spans="1:14" ht="37.5">
      <c r="A10" s="89">
        <v>282</v>
      </c>
      <c r="B10" s="59" t="s">
        <v>63</v>
      </c>
      <c r="C10" s="48" t="s">
        <v>360</v>
      </c>
      <c r="D10" s="49" t="s">
        <v>155</v>
      </c>
      <c r="E10" s="69">
        <v>1</v>
      </c>
      <c r="F10" s="69">
        <v>1</v>
      </c>
      <c r="G10" s="141"/>
      <c r="H10" s="1"/>
      <c r="I10" s="1"/>
      <c r="J10" s="143"/>
      <c r="K10" s="1"/>
      <c r="L10" s="58"/>
      <c r="M10" s="62" t="s">
        <v>381</v>
      </c>
      <c r="N10" s="21" t="s">
        <v>527</v>
      </c>
    </row>
    <row r="11" spans="1:14" ht="37.5">
      <c r="A11" s="89">
        <v>283</v>
      </c>
      <c r="B11" s="59" t="s">
        <v>63</v>
      </c>
      <c r="C11" s="48" t="s">
        <v>361</v>
      </c>
      <c r="D11" s="44" t="s">
        <v>156</v>
      </c>
      <c r="E11" s="69">
        <v>1</v>
      </c>
      <c r="F11" s="69">
        <v>1</v>
      </c>
      <c r="G11" s="141"/>
      <c r="H11" s="1"/>
      <c r="I11" s="1"/>
      <c r="J11" s="143"/>
      <c r="K11" s="1"/>
      <c r="L11" s="58"/>
      <c r="M11" s="62" t="s">
        <v>381</v>
      </c>
      <c r="N11" s="21" t="s">
        <v>528</v>
      </c>
    </row>
    <row r="12" spans="1:14" ht="37.5">
      <c r="A12" s="89">
        <v>284</v>
      </c>
      <c r="B12" s="59" t="s">
        <v>63</v>
      </c>
      <c r="C12" s="48" t="s">
        <v>363</v>
      </c>
      <c r="D12" s="44" t="s">
        <v>156</v>
      </c>
      <c r="E12" s="69">
        <v>1</v>
      </c>
      <c r="F12" s="69">
        <v>1</v>
      </c>
      <c r="G12" s="141"/>
      <c r="H12" s="1"/>
      <c r="I12" s="1"/>
      <c r="J12" s="143"/>
      <c r="K12" s="1"/>
      <c r="L12" s="58"/>
      <c r="M12" s="62" t="s">
        <v>381</v>
      </c>
      <c r="N12" s="21" t="s">
        <v>525</v>
      </c>
    </row>
    <row r="13" spans="1:14" ht="37.5">
      <c r="A13" s="89">
        <v>285</v>
      </c>
      <c r="B13" s="59" t="s">
        <v>63</v>
      </c>
      <c r="C13" s="48" t="s">
        <v>364</v>
      </c>
      <c r="D13" s="44" t="s">
        <v>156</v>
      </c>
      <c r="E13" s="69">
        <v>0</v>
      </c>
      <c r="F13" s="69">
        <v>0</v>
      </c>
      <c r="G13" s="141"/>
      <c r="H13" s="1"/>
      <c r="I13" s="1"/>
      <c r="J13" s="143"/>
      <c r="K13" s="1"/>
      <c r="L13" s="58"/>
      <c r="M13" s="62" t="s">
        <v>381</v>
      </c>
      <c r="N13" s="21"/>
    </row>
    <row r="14" spans="1:14" ht="37.5">
      <c r="A14" s="89">
        <v>286</v>
      </c>
      <c r="B14" s="59" t="s">
        <v>63</v>
      </c>
      <c r="C14" s="48" t="s">
        <v>365</v>
      </c>
      <c r="D14" s="44" t="s">
        <v>156</v>
      </c>
      <c r="E14" s="69">
        <v>0</v>
      </c>
      <c r="F14" s="69">
        <v>0</v>
      </c>
      <c r="G14" s="141"/>
      <c r="H14" s="1"/>
      <c r="I14" s="1"/>
      <c r="J14" s="143"/>
      <c r="K14" s="1"/>
      <c r="L14" s="58"/>
      <c r="M14" s="62" t="s">
        <v>381</v>
      </c>
      <c r="N14" s="21"/>
    </row>
    <row r="15" spans="1:14" ht="37.5">
      <c r="A15" s="89">
        <v>287</v>
      </c>
      <c r="B15" s="59" t="s">
        <v>63</v>
      </c>
      <c r="C15" s="48" t="s">
        <v>366</v>
      </c>
      <c r="D15" s="44" t="s">
        <v>156</v>
      </c>
      <c r="E15" s="69">
        <v>2</v>
      </c>
      <c r="F15" s="69">
        <v>2</v>
      </c>
      <c r="G15" s="141"/>
      <c r="H15" s="1"/>
      <c r="I15" s="1"/>
      <c r="J15" s="143"/>
      <c r="K15" s="1"/>
      <c r="L15" s="58"/>
      <c r="M15" s="62" t="s">
        <v>381</v>
      </c>
      <c r="N15" s="21" t="s">
        <v>564</v>
      </c>
    </row>
    <row r="16" spans="1:14" ht="37.5">
      <c r="A16" s="89">
        <v>288</v>
      </c>
      <c r="B16" s="59" t="s">
        <v>56</v>
      </c>
      <c r="C16" s="48" t="s">
        <v>367</v>
      </c>
      <c r="D16" s="44" t="s">
        <v>156</v>
      </c>
      <c r="E16" s="69">
        <v>1</v>
      </c>
      <c r="F16" s="69">
        <v>1</v>
      </c>
      <c r="G16" s="141"/>
      <c r="H16" s="1"/>
      <c r="I16" s="1"/>
      <c r="J16" s="143"/>
      <c r="K16" s="1"/>
      <c r="L16" s="58"/>
      <c r="M16" s="62" t="s">
        <v>381</v>
      </c>
      <c r="N16" s="21" t="s">
        <v>530</v>
      </c>
    </row>
    <row r="17" spans="1:14" ht="37.5">
      <c r="A17" s="89">
        <v>289</v>
      </c>
      <c r="B17" s="59" t="s">
        <v>56</v>
      </c>
      <c r="C17" s="48" t="s">
        <v>368</v>
      </c>
      <c r="D17" s="44" t="s">
        <v>156</v>
      </c>
      <c r="E17" s="69">
        <v>1</v>
      </c>
      <c r="F17" s="69">
        <v>1</v>
      </c>
      <c r="G17" s="141"/>
      <c r="H17" s="1"/>
      <c r="I17" s="1"/>
      <c r="J17" s="143"/>
      <c r="K17" s="1"/>
      <c r="L17" s="58"/>
      <c r="M17" s="62" t="s">
        <v>381</v>
      </c>
      <c r="N17" s="21" t="s">
        <v>523</v>
      </c>
    </row>
    <row r="18" spans="1:14" ht="37.5">
      <c r="A18" s="89">
        <v>290</v>
      </c>
      <c r="B18" s="59" t="s">
        <v>56</v>
      </c>
      <c r="C18" s="48" t="s">
        <v>52</v>
      </c>
      <c r="D18" s="44" t="s">
        <v>156</v>
      </c>
      <c r="E18" s="69">
        <v>1</v>
      </c>
      <c r="F18" s="69">
        <v>1</v>
      </c>
      <c r="G18" s="141"/>
      <c r="H18" s="1"/>
      <c r="I18" s="1"/>
      <c r="J18" s="143"/>
      <c r="K18" s="1"/>
      <c r="L18" s="58"/>
      <c r="M18" s="62" t="s">
        <v>381</v>
      </c>
      <c r="N18" s="21" t="s">
        <v>531</v>
      </c>
    </row>
    <row r="19" spans="1:14" ht="19.5">
      <c r="A19" s="89"/>
      <c r="B19" s="59"/>
      <c r="C19" s="48"/>
      <c r="D19" s="68"/>
      <c r="E19" s="69"/>
      <c r="F19" s="69"/>
      <c r="G19" s="141"/>
      <c r="H19" s="1"/>
      <c r="I19" s="1"/>
      <c r="J19" s="143"/>
      <c r="K19" s="1"/>
      <c r="L19" s="58"/>
      <c r="M19" s="58"/>
      <c r="N19" s="21"/>
    </row>
    <row r="20" spans="1:14" ht="19.5">
      <c r="A20" s="89"/>
      <c r="B20" s="59"/>
      <c r="C20" s="7"/>
      <c r="D20" s="17"/>
      <c r="E20" s="69"/>
      <c r="F20" s="69"/>
      <c r="G20" s="141"/>
      <c r="H20" s="1"/>
      <c r="I20" s="1"/>
      <c r="J20" s="143"/>
      <c r="K20" s="1"/>
      <c r="L20" s="58"/>
      <c r="M20" s="58"/>
      <c r="N20" s="21"/>
    </row>
    <row r="21" spans="1:14" ht="19.5">
      <c r="A21" s="89"/>
      <c r="B21" s="59"/>
      <c r="C21" s="7"/>
      <c r="D21" s="10"/>
      <c r="E21" s="1"/>
      <c r="F21" s="1"/>
      <c r="G21" s="142"/>
      <c r="H21" s="1"/>
      <c r="I21" s="1"/>
      <c r="J21" s="144"/>
      <c r="K21" s="1"/>
      <c r="L21" s="58"/>
      <c r="M21" s="58"/>
      <c r="N21" s="21"/>
    </row>
  </sheetData>
  <mergeCells count="4">
    <mergeCell ref="G3:G4"/>
    <mergeCell ref="J3:J4"/>
    <mergeCell ref="G5:G21"/>
    <mergeCell ref="J5:J21"/>
  </mergeCells>
  <phoneticPr fontId="2" type="noConversion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1</vt:i4>
      </vt:variant>
    </vt:vector>
  </HeadingPairs>
  <TitlesOfParts>
    <vt:vector size="10" baseType="lpstr">
      <vt:lpstr>長青協勤</vt:lpstr>
      <vt:lpstr>林長發</vt:lpstr>
      <vt:lpstr>長青</vt:lpstr>
      <vt:lpstr>余秋火</vt:lpstr>
      <vt:lpstr>普龍共</vt:lpstr>
      <vt:lpstr>豐慢</vt:lpstr>
      <vt:lpstr>漢翔</vt:lpstr>
      <vt:lpstr>假期</vt:lpstr>
      <vt:lpstr>蔡全木</vt:lpstr>
      <vt:lpstr>長青協勤!Print_Area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2022-10-07T07:02:26Z</cp:lastPrinted>
  <dcterms:created xsi:type="dcterms:W3CDTF">2018-03-27T05:17:39Z</dcterms:created>
  <dcterms:modified xsi:type="dcterms:W3CDTF">2022-10-16T23:50:19Z</dcterms:modified>
</cp:coreProperties>
</file>